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ml.chartshapes+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ml.chartshapes+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charts/chart2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ml.chartshapes+xml"/>
  <Override PartName="/xl/charts/chart2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charts/chart2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9.xml" ContentType="application/vnd.openxmlformats-officedocument.drawingml.chartshapes+xml"/>
  <Override PartName="/xl/charts/chart2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0.xml" ContentType="application/vnd.openxmlformats-officedocument.drawingml.chartshapes+xml"/>
  <Override PartName="/xl/charts/chart30.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1.xml" ContentType="application/vnd.openxmlformats-officedocument.drawingml.chartshapes+xml"/>
  <Override PartName="/xl/charts/chart31.xml" ContentType="application/vnd.openxmlformats-officedocument.drawingml.chart+xml"/>
  <Override PartName="/xl/drawings/drawing32.xml" ContentType="application/vnd.openxmlformats-officedocument.drawingml.chartshapes+xml"/>
  <Override PartName="/xl/charts/chart32.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3.xml" ContentType="application/vnd.openxmlformats-officedocument.drawingml.chartshapes+xml"/>
  <Override PartName="/xl/charts/chart33.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4.xml" ContentType="application/vnd.openxmlformats-officedocument.drawingml.chartshapes+xml"/>
  <Override PartName="/xl/charts/chart3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35.xml" ContentType="application/vnd.openxmlformats-officedocument.drawingml.chart+xml"/>
  <Override PartName="/xl/drawings/drawing37.xml" ContentType="application/vnd.openxmlformats-officedocument.drawingml.chartshapes+xml"/>
  <Override PartName="/xl/charts/chart36.xml" ContentType="application/vnd.openxmlformats-officedocument.drawingml.chart+xml"/>
  <Override PartName="/xl/drawings/drawing38.xml" ContentType="application/vnd.openxmlformats-officedocument.drawingml.chartshapes+xml"/>
  <Override PartName="/xl/charts/chart37.xml" ContentType="application/vnd.openxmlformats-officedocument.drawingml.chart+xml"/>
  <Override PartName="/xl/drawings/drawing39.xml" ContentType="application/vnd.openxmlformats-officedocument.drawingml.chartshapes+xml"/>
  <Override PartName="/xl/charts/chart38.xml" ContentType="application/vnd.openxmlformats-officedocument.drawingml.chart+xml"/>
  <Override PartName="/xl/drawings/drawing40.xml" ContentType="application/vnd.openxmlformats-officedocument.drawingml.chartshapes+xml"/>
  <Override PartName="/xl/charts/chart39.xml" ContentType="application/vnd.openxmlformats-officedocument.drawingml.chart+xml"/>
  <Override PartName="/xl/drawings/drawing41.xml" ContentType="application/vnd.openxmlformats-officedocument.drawingml.chartshapes+xml"/>
  <Override PartName="/xl/charts/chart4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charts/chart41.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3.xml" ContentType="application/vnd.openxmlformats-officedocument.drawingml.chartshapes+xml"/>
  <Override PartName="/xl/charts/chart42.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4.xml" ContentType="application/vnd.openxmlformats-officedocument.drawingml.chartshapes+xml"/>
  <Override PartName="/xl/charts/chart43.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5.xml" ContentType="application/vnd.openxmlformats-officedocument.drawingml.chartshapes+xml"/>
  <Override PartName="/xl/charts/chart44.xml" ContentType="application/vnd.openxmlformats-officedocument.drawingml.chart+xml"/>
  <Override PartName="/xl/drawings/drawing46.xml" ContentType="application/vnd.openxmlformats-officedocument.drawingml.chartshapes+xml"/>
  <Override PartName="/xl/charts/chart4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47.xml" ContentType="application/vnd.openxmlformats-officedocument.drawingml.chartshapes+xml"/>
  <Override PartName="/xl/charts/chart4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48.xml" ContentType="application/vnd.openxmlformats-officedocument.drawingml.chartshapes+xml"/>
  <Override PartName="/xl/charts/chart4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9.xml" ContentType="application/vnd.openxmlformats-officedocument.drawingml.chartshapes+xml"/>
  <Override PartName="/xl/charts/chart48.xml" ContentType="application/vnd.openxmlformats-officedocument.drawingml.chart+xml"/>
  <Override PartName="/xl/drawings/drawing50.xml" ContentType="application/vnd.openxmlformats-officedocument.drawingml.chartshapes+xml"/>
  <Override PartName="/xl/charts/chart4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1.xml" ContentType="application/vnd.openxmlformats-officedocument.drawingml.chartshapes+xml"/>
  <Override PartName="/xl/charts/chart5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2.xml" ContentType="application/vnd.openxmlformats-officedocument.drawingml.chartshapes+xml"/>
  <Override PartName="/xl/charts/chart5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52.xml" ContentType="application/vnd.openxmlformats-officedocument.drawingml.chart+xml"/>
  <Override PartName="/xl/drawings/drawing55.xml" ContentType="application/vnd.openxmlformats-officedocument.drawingml.chartshapes+xml"/>
  <Override PartName="/xl/charts/chart53.xml" ContentType="application/vnd.openxmlformats-officedocument.drawingml.chart+xml"/>
  <Override PartName="/xl/drawings/drawing56.xml" ContentType="application/vnd.openxmlformats-officedocument.drawingml.chartshapes+xml"/>
  <Override PartName="/xl/charts/chart54.xml" ContentType="application/vnd.openxmlformats-officedocument.drawingml.chart+xml"/>
  <Override PartName="/xl/drawings/drawing57.xml" ContentType="application/vnd.openxmlformats-officedocument.drawingml.chartshapes+xml"/>
  <Override PartName="/xl/charts/chart55.xml" ContentType="application/vnd.openxmlformats-officedocument.drawingml.chart+xml"/>
  <Override PartName="/xl/drawings/drawing58.xml" ContentType="application/vnd.openxmlformats-officedocument.drawingml.chartshapes+xml"/>
  <Override PartName="/xl/charts/chart56.xml" ContentType="application/vnd.openxmlformats-officedocument.drawingml.chart+xml"/>
  <Override PartName="/xl/drawings/drawing59.xml" ContentType="application/vnd.openxmlformats-officedocument.drawingml.chartshapes+xml"/>
  <Override PartName="/xl/charts/chart57.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0.xml" ContentType="application/vnd.openxmlformats-officedocument.drawingml.chartshapes+xml"/>
  <Override PartName="/xl/charts/chart58.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1.xml" ContentType="application/vnd.openxmlformats-officedocument.drawingml.chartshapes+xml"/>
  <Override PartName="/xl/charts/chart59.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2.xml" ContentType="application/vnd.openxmlformats-officedocument.drawingml.chartshapes+xml"/>
  <Override PartName="/xl/charts/chart60.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3.xml" ContentType="application/vnd.openxmlformats-officedocument.drawingml.chartshapes+xml"/>
  <Override PartName="/xl/charts/chart61.xml" ContentType="application/vnd.openxmlformats-officedocument.drawingml.chart+xml"/>
  <Override PartName="/xl/drawings/drawing64.xml" ContentType="application/vnd.openxmlformats-officedocument.drawingml.chartshapes+xml"/>
  <Override PartName="/xl/charts/chart62.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65.xml" ContentType="application/vnd.openxmlformats-officedocument.drawingml.chartshapes+xml"/>
  <Override PartName="/xl/charts/chart63.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66.xml" ContentType="application/vnd.openxmlformats-officedocument.drawingml.chartshapes+xml"/>
  <Override PartName="/xl/charts/chart64.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7.xml" ContentType="application/vnd.openxmlformats-officedocument.drawingml.chartshapes+xml"/>
  <Override PartName="/xl/charts/chart65.xml" ContentType="application/vnd.openxmlformats-officedocument.drawingml.chart+xml"/>
  <Override PartName="/xl/drawings/drawing68.xml" ContentType="application/vnd.openxmlformats-officedocument.drawingml.chartshapes+xml"/>
  <Override PartName="/xl/charts/chart66.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69.xml" ContentType="application/vnd.openxmlformats-officedocument.drawingml.chartshapes+xml"/>
  <Override PartName="/xl/charts/chart67.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0.xml" ContentType="application/vnd.openxmlformats-officedocument.drawingml.chartshapes+xml"/>
  <Override PartName="/xl/charts/chart68.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71.xml" ContentType="application/vnd.openxmlformats-officedocument.drawingml.chartshapes+xml"/>
  <Override PartName="/xl/drawings/drawing72.xml" ContentType="application/vnd.openxmlformats-officedocument.drawing+xml"/>
  <Override PartName="/xl/charts/chart69.xml" ContentType="application/vnd.openxmlformats-officedocument.drawingml.chart+xml"/>
  <Override PartName="/xl/drawings/drawing73.xml" ContentType="application/vnd.openxmlformats-officedocument.drawingml.chartshapes+xml"/>
  <Override PartName="/xl/charts/chart70.xml" ContentType="application/vnd.openxmlformats-officedocument.drawingml.chart+xml"/>
  <Override PartName="/xl/drawings/drawing7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https://uniofnottm-my.sharepoint.com/personal/julia_leather_nottingham_ac_uk/Documents/Monthly Data Releases/"/>
    </mc:Choice>
  </mc:AlternateContent>
  <xr:revisionPtr revIDLastSave="98" documentId="11_CD0584A0070C2788A6E481C8CF2E2BEABFA5BF6A" xr6:coauthVersionLast="45" xr6:coauthVersionMax="47" xr10:uidLastSave="{AEEE7F85-E4CA-4754-AFC4-F18C203792F4}"/>
  <bookViews>
    <workbookView xWindow="-120" yWindow="-120" windowWidth="29040" windowHeight="15840" tabRatio="868" firstSheet="2" activeTab="8" xr2:uid="{00000000-000D-0000-FFFF-FFFF00000000}"/>
  </bookViews>
  <sheets>
    <sheet name="Contents" sheetId="1" r:id="rId1"/>
    <sheet name="Sales and Prices" sheetId="2" r:id="rId2"/>
    <sheet name="Sales and Prices Graphs" sheetId="7" r:id="rId3"/>
    <sheet name="Employment Wages and Costs" sheetId="3" r:id="rId4"/>
    <sheet name="Wages and Costs Graphs" sheetId="8" r:id="rId5"/>
    <sheet name="Investment" sheetId="4" r:id="rId6"/>
    <sheet name="Investment Graphs" sheetId="9" r:id="rId7"/>
    <sheet name="Uncertainty Measures" sheetId="6" r:id="rId8"/>
    <sheet name="Uncertainty Graphs" sheetId="10" r:id="rId9"/>
    <sheet name="Special Questions" sheetId="11" r:id="rId10"/>
  </sheets>
  <definedNames>
    <definedName name="Z_7EF82753_02B8_45F0_B902_289ED738BA44_.wvu.Rows" localSheetId="5" hidden="1">Investment!$17:$35,Investment!$50:$66</definedName>
    <definedName name="Z_9DB946FE_DA9D_405D_B499_76643A0ECD4F_.wvu.Rows" localSheetId="5" hidden="1">Investment!$17:$35,Investment!$50:$66</definedName>
    <definedName name="Z_9DB946FE_DA9D_405D_B499_76643A0ECD4F_.wvu.Rows" localSheetId="7" hidden="1">'Uncertainty Measures'!$8:$8,'Uncertainty Measures'!$17:$17</definedName>
  </definedNames>
  <calcPr calcId="191029"/>
  <customWorkbookViews>
    <customWorkbookView name="Spiga, Stefania - Personal View" guid="{9DB946FE-DA9D-405D-B499-76643A0ECD4F}" mergeInterval="0" personalView="1" xWindow="58" yWindow="70" windowWidth="1817" windowHeight="1030" tabRatio="819" activeSheetId="5" showComments="commIndAndComment"/>
    <customWorkbookView name="Smietanka, Pawel - Personal View" guid="{7EF82753-02B8-45F0-B902-289ED738BA44}" mergeInterval="0" personalView="1" maximized="1" windowWidth="1916" windowHeight="735" tabRatio="819"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11" l="1"/>
  <c r="B26" i="11"/>
  <c r="S15" i="4"/>
  <c r="V15" i="4"/>
  <c r="V124" i="2"/>
  <c r="V89" i="2"/>
  <c r="V18" i="2"/>
  <c r="U47" i="4" l="1"/>
  <c r="U15" i="4"/>
  <c r="T15" i="4"/>
  <c r="V16" i="4" s="1"/>
  <c r="U50" i="3"/>
  <c r="U16" i="3"/>
  <c r="U124" i="2"/>
  <c r="U89" i="2"/>
  <c r="U54" i="2"/>
  <c r="U18" i="2"/>
  <c r="G100" i="2"/>
  <c r="K135" i="2"/>
  <c r="T47" i="4" l="1"/>
  <c r="S47" i="4"/>
  <c r="C47" i="4"/>
  <c r="R15" i="4" l="1"/>
  <c r="U16" i="4" s="1"/>
  <c r="R47" i="4"/>
  <c r="U48" i="4" s="1"/>
  <c r="T16" i="3"/>
  <c r="T50" i="3"/>
  <c r="T18" i="2"/>
  <c r="T54" i="2"/>
  <c r="T89" i="2"/>
  <c r="T124" i="2"/>
  <c r="Q47" i="4" l="1"/>
  <c r="T48" i="4" s="1"/>
  <c r="P47" i="4"/>
  <c r="O47" i="4"/>
  <c r="R48" i="4" s="1"/>
  <c r="N47" i="4"/>
  <c r="M47" i="4"/>
  <c r="L47" i="4"/>
  <c r="K47" i="4"/>
  <c r="J47" i="4"/>
  <c r="I47" i="4"/>
  <c r="H47" i="4"/>
  <c r="G47" i="4"/>
  <c r="F47" i="4"/>
  <c r="E47" i="4"/>
  <c r="D47" i="4"/>
  <c r="Q15" i="4"/>
  <c r="T16" i="4" s="1"/>
  <c r="P15" i="4"/>
  <c r="O15" i="4"/>
  <c r="N15" i="4"/>
  <c r="M15" i="4"/>
  <c r="L15" i="4"/>
  <c r="K15" i="4"/>
  <c r="J15" i="4"/>
  <c r="I15" i="4"/>
  <c r="H15" i="4"/>
  <c r="G15" i="4"/>
  <c r="F15" i="4"/>
  <c r="E15" i="4"/>
  <c r="D15" i="4"/>
  <c r="C15" i="4"/>
  <c r="S50" i="3"/>
  <c r="R50" i="3"/>
  <c r="Q50" i="3"/>
  <c r="P50" i="3"/>
  <c r="O50" i="3"/>
  <c r="N50" i="3"/>
  <c r="M50" i="3"/>
  <c r="L50" i="3"/>
  <c r="K50" i="3"/>
  <c r="J50" i="3"/>
  <c r="M51" i="3" s="1"/>
  <c r="I50" i="3"/>
  <c r="H50" i="3"/>
  <c r="G50" i="3"/>
  <c r="F50" i="3"/>
  <c r="E50" i="3"/>
  <c r="D50" i="3"/>
  <c r="C50" i="3"/>
  <c r="S16" i="3"/>
  <c r="R16" i="3"/>
  <c r="U17" i="3" s="1"/>
  <c r="Q16" i="3"/>
  <c r="P16" i="3"/>
  <c r="O16" i="3"/>
  <c r="N16" i="3"/>
  <c r="M16" i="3"/>
  <c r="L16" i="3"/>
  <c r="K16" i="3"/>
  <c r="N17" i="3" s="1"/>
  <c r="J16" i="3"/>
  <c r="I16" i="3"/>
  <c r="H16" i="3"/>
  <c r="G16" i="3"/>
  <c r="F16" i="3"/>
  <c r="E16" i="3"/>
  <c r="D16" i="3"/>
  <c r="C16" i="3"/>
  <c r="S124" i="2"/>
  <c r="V125" i="2" s="1"/>
  <c r="R124" i="2"/>
  <c r="U125" i="2" s="1"/>
  <c r="Q124" i="2"/>
  <c r="P124" i="2"/>
  <c r="S125" i="2" s="1"/>
  <c r="O124" i="2"/>
  <c r="N124" i="2"/>
  <c r="M124" i="2"/>
  <c r="L124" i="2"/>
  <c r="K124" i="2"/>
  <c r="J124" i="2"/>
  <c r="I124" i="2"/>
  <c r="H124" i="2"/>
  <c r="G124" i="2"/>
  <c r="F124" i="2"/>
  <c r="E124" i="2"/>
  <c r="D124" i="2"/>
  <c r="C124" i="2"/>
  <c r="S89" i="2"/>
  <c r="R89" i="2"/>
  <c r="Q89" i="2"/>
  <c r="P89" i="2"/>
  <c r="O89" i="2"/>
  <c r="N89" i="2"/>
  <c r="M89" i="2"/>
  <c r="L89" i="2"/>
  <c r="K89" i="2"/>
  <c r="J89" i="2"/>
  <c r="I89" i="2"/>
  <c r="H89" i="2"/>
  <c r="G89" i="2"/>
  <c r="F89" i="2"/>
  <c r="E89" i="2"/>
  <c r="D89" i="2"/>
  <c r="C89" i="2"/>
  <c r="O90" i="2" l="1"/>
  <c r="G17" i="3"/>
  <c r="O17" i="3"/>
  <c r="F51" i="3"/>
  <c r="N51" i="3"/>
  <c r="O48" i="4"/>
  <c r="J90" i="2"/>
  <c r="H90" i="2"/>
  <c r="G16" i="4"/>
  <c r="O16" i="4"/>
  <c r="I48" i="4"/>
  <c r="Q48" i="4"/>
  <c r="K125" i="2"/>
  <c r="U90" i="2"/>
  <c r="L125" i="2"/>
  <c r="H17" i="3"/>
  <c r="J51" i="3"/>
  <c r="R51" i="3"/>
  <c r="S48" i="4"/>
  <c r="F90" i="2"/>
  <c r="M125" i="2"/>
  <c r="L17" i="3"/>
  <c r="T17" i="3"/>
  <c r="N90" i="2"/>
  <c r="S90" i="2"/>
  <c r="V90" i="2"/>
  <c r="G90" i="2"/>
  <c r="M17" i="3"/>
  <c r="L51" i="3"/>
  <c r="S16" i="4"/>
  <c r="G48" i="4"/>
  <c r="F48" i="4"/>
  <c r="J48" i="4"/>
  <c r="R16" i="4"/>
  <c r="U51" i="3"/>
  <c r="T51" i="3"/>
  <c r="H48" i="4"/>
  <c r="K48" i="4"/>
  <c r="L48" i="4"/>
  <c r="P48" i="4"/>
  <c r="M48" i="4"/>
  <c r="N48" i="4"/>
  <c r="P16" i="4"/>
  <c r="H16" i="4"/>
  <c r="Q16" i="4"/>
  <c r="M16" i="4"/>
  <c r="F16" i="4"/>
  <c r="N16" i="4"/>
  <c r="S51" i="3"/>
  <c r="G51" i="3"/>
  <c r="O51" i="3"/>
  <c r="H51" i="3"/>
  <c r="P51" i="3"/>
  <c r="S17" i="3"/>
  <c r="I17" i="3"/>
  <c r="Q17" i="3"/>
  <c r="G125" i="2"/>
  <c r="O125" i="2"/>
  <c r="H125" i="2"/>
  <c r="P125" i="2"/>
  <c r="J125" i="2"/>
  <c r="Q125" i="2"/>
  <c r="T125" i="2"/>
  <c r="R90" i="2"/>
  <c r="T90" i="2"/>
  <c r="Q90" i="2"/>
  <c r="J16" i="4"/>
  <c r="K16" i="4"/>
  <c r="L16" i="4"/>
  <c r="I16" i="4"/>
  <c r="K51" i="3"/>
  <c r="I51" i="3"/>
  <c r="Q51" i="3"/>
  <c r="J17" i="3"/>
  <c r="K17" i="3"/>
  <c r="F17" i="3"/>
  <c r="P17" i="3"/>
  <c r="R17" i="3"/>
  <c r="I125" i="2"/>
  <c r="R125" i="2"/>
  <c r="F125" i="2"/>
  <c r="N125" i="2"/>
  <c r="I90" i="2"/>
  <c r="K90" i="2"/>
  <c r="P90" i="2"/>
  <c r="L90" i="2"/>
  <c r="M90" i="2"/>
  <c r="S54" i="2"/>
  <c r="R54" i="2"/>
  <c r="Q54" i="2"/>
  <c r="P54" i="2"/>
  <c r="O54" i="2"/>
  <c r="N54" i="2"/>
  <c r="M54" i="2"/>
  <c r="L54" i="2"/>
  <c r="O55" i="2" s="1"/>
  <c r="K54" i="2"/>
  <c r="J54" i="2"/>
  <c r="I54" i="2"/>
  <c r="H54" i="2"/>
  <c r="G54" i="2"/>
  <c r="F54" i="2"/>
  <c r="E54" i="2"/>
  <c r="D54" i="2"/>
  <c r="G55" i="2" s="1"/>
  <c r="C54" i="2"/>
  <c r="F55" i="2" s="1"/>
  <c r="S18" i="2"/>
  <c r="V19" i="2" s="1"/>
  <c r="R18" i="2"/>
  <c r="U19" i="2" s="1"/>
  <c r="Q18" i="2"/>
  <c r="T19" i="2" s="1"/>
  <c r="P18" i="2"/>
  <c r="O18" i="2"/>
  <c r="N18" i="2"/>
  <c r="Q19" i="2" s="1"/>
  <c r="M18" i="2"/>
  <c r="P19" i="2" s="1"/>
  <c r="L18" i="2"/>
  <c r="O19" i="2" s="1"/>
  <c r="K18" i="2"/>
  <c r="J18" i="2"/>
  <c r="I18" i="2"/>
  <c r="H18" i="2"/>
  <c r="G18" i="2"/>
  <c r="F18" i="2"/>
  <c r="I19" i="2" s="1"/>
  <c r="E18" i="2"/>
  <c r="H19" i="2" s="1"/>
  <c r="D18" i="2"/>
  <c r="G19" i="2" s="1"/>
  <c r="C18" i="2"/>
  <c r="J19" i="2" l="1"/>
  <c r="S19" i="2"/>
  <c r="L19" i="2"/>
  <c r="K55" i="2"/>
  <c r="S55" i="2"/>
  <c r="M19" i="2"/>
  <c r="L55" i="2"/>
  <c r="T55" i="2"/>
  <c r="F19" i="2"/>
  <c r="N19" i="2"/>
  <c r="M55" i="2"/>
  <c r="U55" i="2"/>
  <c r="H55" i="2"/>
  <c r="P55" i="2"/>
  <c r="J55" i="2"/>
  <c r="R55" i="2"/>
  <c r="R19" i="2"/>
  <c r="K19" i="2"/>
  <c r="I55" i="2"/>
  <c r="Q55" i="2"/>
  <c r="N55" i="2"/>
  <c r="B10" i="3"/>
  <c r="B11" i="4" l="1"/>
  <c r="B10" i="4"/>
  <c r="B9" i="4"/>
  <c r="B12" i="3"/>
  <c r="B11" i="3"/>
  <c r="B9" i="3"/>
  <c r="B83" i="2"/>
  <c r="B82" i="2"/>
  <c r="B81" i="2"/>
  <c r="B11" i="2"/>
  <c r="B10" i="2"/>
  <c r="B9" i="2"/>
</calcChain>
</file>

<file path=xl/sharedStrings.xml><?xml version="1.0" encoding="utf-8"?>
<sst xmlns="http://schemas.openxmlformats.org/spreadsheetml/2006/main" count="17814" uniqueCount="807">
  <si>
    <t>&lt;-5%</t>
  </si>
  <si>
    <t>≥20%</t>
  </si>
  <si>
    <t>&lt;-10%</t>
  </si>
  <si>
    <t>≥10%</t>
  </si>
  <si>
    <t>&lt;-50%</t>
  </si>
  <si>
    <t>≥100%</t>
  </si>
  <si>
    <t>Nov-16
to 
Jan-17</t>
  </si>
  <si>
    <t>Feb-17
to
Apr-17</t>
  </si>
  <si>
    <t>May-17
to
Jul-17</t>
  </si>
  <si>
    <t>Total</t>
  </si>
  <si>
    <t>n/a</t>
  </si>
  <si>
    <t>No material impact</t>
  </si>
  <si>
    <t>Adding 5% or more</t>
  </si>
  <si>
    <t>Adding less than 5%</t>
  </si>
  <si>
    <t>Subtracting less than 5%</t>
  </si>
  <si>
    <t>Subtracting 5% or more</t>
  </si>
  <si>
    <t>Name</t>
  </si>
  <si>
    <t>Description</t>
  </si>
  <si>
    <t>General Information:</t>
  </si>
  <si>
    <t>Increase by 10% or more</t>
  </si>
  <si>
    <t>Increase by less than 10%</t>
  </si>
  <si>
    <t>Reduce by less than 10%</t>
  </si>
  <si>
    <t>Reduce by 10% or more</t>
  </si>
  <si>
    <t>Very positive</t>
  </si>
  <si>
    <t>Somewhat positive</t>
  </si>
  <si>
    <t>Neither positive nor negative</t>
  </si>
  <si>
    <t>Somewhat negative</t>
  </si>
  <si>
    <t>Very negative</t>
  </si>
  <si>
    <t>Make little difference</t>
  </si>
  <si>
    <t>Adding 10% or more</t>
  </si>
  <si>
    <t>Adding less than 10%</t>
  </si>
  <si>
    <t>Subtracting less than 10%</t>
  </si>
  <si>
    <t>Subtracting more than 10%</t>
  </si>
  <si>
    <t>3% or higher</t>
  </si>
  <si>
    <t>A.1a</t>
  </si>
  <si>
    <t>A.1b</t>
  </si>
  <si>
    <t>A.2a</t>
  </si>
  <si>
    <t>A.2b</t>
  </si>
  <si>
    <t>B.1a</t>
  </si>
  <si>
    <t>B.1b</t>
  </si>
  <si>
    <t>S.3</t>
  </si>
  <si>
    <t>S.4</t>
  </si>
  <si>
    <t>S.5</t>
  </si>
  <si>
    <t>S.6</t>
  </si>
  <si>
    <t>S.7</t>
  </si>
  <si>
    <t>S.8</t>
  </si>
  <si>
    <t>S.9</t>
  </si>
  <si>
    <t>S.10</t>
  </si>
  <si>
    <t>U.2</t>
  </si>
  <si>
    <t>U.1</t>
  </si>
  <si>
    <t>Not important</t>
  </si>
  <si>
    <t>One of many sources</t>
  </si>
  <si>
    <t>Main source currently</t>
  </si>
  <si>
    <t>S.1</t>
  </si>
  <si>
    <t>S.2</t>
  </si>
  <si>
    <t>S.11</t>
  </si>
  <si>
    <t>S.12</t>
  </si>
  <si>
    <t>S.13</t>
  </si>
  <si>
    <t>S.14</t>
  </si>
  <si>
    <t>S.15</t>
  </si>
  <si>
    <t>S.16</t>
  </si>
  <si>
    <t>A.3a</t>
  </si>
  <si>
    <t>A.4b</t>
  </si>
  <si>
    <t>A.3b</t>
  </si>
  <si>
    <t>A.4a</t>
  </si>
  <si>
    <t>B.2a</t>
  </si>
  <si>
    <t>B.2b</t>
  </si>
  <si>
    <t>Annual growth in SALES REVENUE over the past year by industry, %</t>
  </si>
  <si>
    <t>Survey dates:</t>
  </si>
  <si>
    <t>Period data refer to:</t>
  </si>
  <si>
    <t>Average probability assigned to annual % growth in SALES REVENUE over the next year, %</t>
  </si>
  <si>
    <t>Average expected annual growth in SALES REVENUE over the next year by industry, %</t>
  </si>
  <si>
    <t>Annual growth in AVERAGE PRICES over the past year by industry, %</t>
  </si>
  <si>
    <t>Average probability assigned to annual % growth in AVERAGE PRICES over the next year, %</t>
  </si>
  <si>
    <t>Average expected annual growth in AVERAGE PRICES over the next year by industry, %</t>
  </si>
  <si>
    <t>Annual growth in EMPLOYMENT over the past year by industry, %</t>
  </si>
  <si>
    <t>Average probability assigned to annual % growth in EMPLOYMENT over the next year, %</t>
  </si>
  <si>
    <t>Average expected annual growth in EMPLOYMENT over the next year by industry, %</t>
  </si>
  <si>
    <t>Average probability assigned to annual % growth in CAPITAL EXPENDITURE over the next year, %</t>
  </si>
  <si>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t>
    </r>
  </si>
  <si>
    <r>
      <rPr>
        <b/>
        <sz val="7"/>
        <rFont val="Arial"/>
        <family val="2"/>
      </rPr>
      <t>Note</t>
    </r>
    <r>
      <rPr>
        <sz val="7"/>
        <rFont val="Arial"/>
        <family val="2"/>
      </rPr>
      <t>: Results in this table are calculated from responses to three questions about employment; "How many people does your business currently EMPLOY (including part-time)?", "Looking ahead, 12 months from now, how many EMPLOYEES would your business have in each of the following scenarios?" (with five scenarios provided: i) lowest, ii) low, iii) middle, iv) high, v) highest) and "Please assign a percentage likelihood (probability) to the NUMBER OF EMPLOYEES you entered." Quarterly averages are provided. Growth rates in this table refer to the difference between future and current level of employment as a percentage of their average value. Due to insufficient number of observations some values were supressed.</t>
    </r>
  </si>
  <si>
    <t>Brexit as a source of uncertainty, % of respondents</t>
  </si>
  <si>
    <t>Expected impact of Brexit on unit costs by 2020, average probability (%)</t>
  </si>
  <si>
    <t>Expected impact of Brexit on financing costs by 2020, average probability (%)</t>
  </si>
  <si>
    <t>Add over 1pp to spreads</t>
  </si>
  <si>
    <t>Add up to 1pp to spreads</t>
  </si>
  <si>
    <t>Subtract up to 1pp to spreads</t>
  </si>
  <si>
    <t>Subtract over 1pp to spreads</t>
  </si>
  <si>
    <t>Expected impact of eventual Brexit deal on labour costs, average probability (%)</t>
  </si>
  <si>
    <t xml:space="preserve">Probability of moving some of UK operations abroad, % of respondents </t>
  </si>
  <si>
    <t>Probability of moving some of foreign business operations back to UK, % of respondents</t>
  </si>
  <si>
    <t>Probability of moving: 0%</t>
  </si>
  <si>
    <t>Probability of moving: &gt;0% to 10%</t>
  </si>
  <si>
    <t>Probability of moving: ≥10% to 25%</t>
  </si>
  <si>
    <t>Probability of moving: ≥25% to 50%</t>
  </si>
  <si>
    <t>Probability of moving: ≥50% to 75%</t>
  </si>
  <si>
    <t>Probability of moving: ≥75%</t>
  </si>
  <si>
    <t>Probability of moving: ≥10%</t>
  </si>
  <si>
    <t>No overseas operations</t>
  </si>
  <si>
    <t>Investment</t>
  </si>
  <si>
    <t>Exporter</t>
  </si>
  <si>
    <t>Not exporter</t>
  </si>
  <si>
    <t>Expectations for year ahead annual UK GDP growth, average probability (%)</t>
  </si>
  <si>
    <t>Employment growth</t>
  </si>
  <si>
    <t>Sales growth</t>
  </si>
  <si>
    <t>Price growth</t>
  </si>
  <si>
    <t>Measure of uncertainty: standard deviation of expected values across companies</t>
  </si>
  <si>
    <t>Measure of uncertainty: average expected standard deviation within companies</t>
  </si>
  <si>
    <t>Sales and prices: results on annual growth over the past year and expected growth over the next year for nominal sales and average prices.</t>
  </si>
  <si>
    <t>Special questions: includes results on Brexit as a source of uncertainty, impact of Brexit on different aspects of companies' finances, the importance of exports and intentions to relocate.</t>
  </si>
  <si>
    <t xml:space="preserve">Measuring the degree of uncertainty around employment, prices and sales. </t>
  </si>
  <si>
    <t>Average share of exports to EU as a % of total exports</t>
  </si>
  <si>
    <t>Percentage of companies that are exporters</t>
  </si>
  <si>
    <t>Percentage of companies who would move some operations abroad within 2 years, by probability of moving abroad</t>
  </si>
  <si>
    <t>Percentage of companies who would move some foreign business operations back to the UK within two years, by probability of moving abroad</t>
  </si>
  <si>
    <t>One of top 2 or 3 sources</t>
  </si>
  <si>
    <t>Oct-16</t>
  </si>
  <si>
    <t>&lt;0%</t>
  </si>
  <si>
    <t>Investment: results on annual growth over the past year and expected growth over the next year for capital expenditure.</t>
  </si>
  <si>
    <t>Annual % growth in SALES REVENUE over the past year, % of respondents</t>
  </si>
  <si>
    <t>Annual % growth in AVERAGE PRICES over the past year, % of respondents</t>
  </si>
  <si>
    <t>Annual % growth in EMPLOYMENT over the past year, % of respondents</t>
  </si>
  <si>
    <t>Annual % growth in CAPITAL EXPENDITURE over the past year, % of respondents</t>
  </si>
  <si>
    <t>Average share of exports as a % of sales for exporters</t>
  </si>
  <si>
    <t>≥5% to 10%</t>
  </si>
  <si>
    <t>≥10% to 15%</t>
  </si>
  <si>
    <t>≥15% to 20%</t>
  </si>
  <si>
    <t>≥-5% to 0%</t>
  </si>
  <si>
    <t>≥0% to 2.5%</t>
  </si>
  <si>
    <t>≥2.5% to 5%</t>
  </si>
  <si>
    <t>≥6% to 8%</t>
  </si>
  <si>
    <t>≥8% to 10%</t>
  </si>
  <si>
    <t>≥0% to 2%</t>
  </si>
  <si>
    <t>≥2% to 4%</t>
  </si>
  <si>
    <t>≥4% to 6%</t>
  </si>
  <si>
    <t>≥-10% to -5%</t>
  </si>
  <si>
    <t>≥0% to 5%</t>
  </si>
  <si>
    <t>≥-50% to 0%</t>
  </si>
  <si>
    <t>≥0% to 50%</t>
  </si>
  <si>
    <t>≥50% to 100%</t>
  </si>
  <si>
    <t>Aug-17
to
Oct-17</t>
  </si>
  <si>
    <t>S.17</t>
  </si>
  <si>
    <t>Having no material impact</t>
  </si>
  <si>
    <t>Adding 1% or more</t>
  </si>
  <si>
    <t>Adding less than 1%</t>
  </si>
  <si>
    <t>Subtracting less than 1%</t>
  </si>
  <si>
    <t>Subtracting more than 1%</t>
  </si>
  <si>
    <t>Expected impact of Brexit on average wage growth per employee, average probability (%)</t>
  </si>
  <si>
    <t>B.3a</t>
  </si>
  <si>
    <t>Average probability assigned to annual % growth in WAGES over the next year, %</t>
  </si>
  <si>
    <t>B.3b</t>
  </si>
  <si>
    <t>Average expected annual growth in WAGES over the next year by industry, %</t>
  </si>
  <si>
    <t>B.4a</t>
  </si>
  <si>
    <t>B.4b</t>
  </si>
  <si>
    <t>≥0% to 1%</t>
  </si>
  <si>
    <t>≥1% to 2%</t>
  </si>
  <si>
    <t>≥2% to 3%</t>
  </si>
  <si>
    <t>≥3% to 4%</t>
  </si>
  <si>
    <t>≥5%</t>
  </si>
  <si>
    <t>Annual % growth in WAGES over the past year, % of respondents</t>
  </si>
  <si>
    <t>Annual % growth in WAGES over the past year by industry, %</t>
  </si>
  <si>
    <t>≥4% to 5%</t>
  </si>
  <si>
    <r>
      <rPr>
        <b/>
        <sz val="7"/>
        <rFont val="Arial"/>
        <family val="2"/>
      </rPr>
      <t>Note</t>
    </r>
    <r>
      <rPr>
        <sz val="7"/>
        <rFont val="Arial"/>
        <family val="2"/>
      </rPr>
      <t>: Results in this table are calculated from responses to one question about average wages: "Looking back, from 12 months ago to now, what was the approximate % change in your AVERAGE WAGE per employee?".  Quarterly averages are provided.</t>
    </r>
  </si>
  <si>
    <r>
      <t>Note</t>
    </r>
    <r>
      <rPr>
        <sz val="7"/>
        <rFont val="Arial"/>
        <family val="2"/>
      </rPr>
      <t>: Results in this table are based on responses to the following question; "Does your business export goods and services from the United Kingdom?" and "If yes, within that, roughly what proportion of exports is to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</si>
  <si>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t>
    </r>
  </si>
  <si>
    <r>
      <t>Note</t>
    </r>
    <r>
      <rPr>
        <sz val="7"/>
        <rFont val="Arial"/>
        <family val="2"/>
      </rPr>
      <t>: Results in this table are based on responses to the following question; "What is the probability (as a %) that your business will move some of its UK operations abroad as a consequence of the UK’s decision to leave the EU?". The question was asked only if the probability of moving abroad was higher or equal to 10%.</t>
    </r>
  </si>
  <si>
    <r>
      <t>Note</t>
    </r>
    <r>
      <rPr>
        <sz val="7"/>
        <rFont val="Arial"/>
        <family val="2"/>
      </rPr>
      <t>: Results in this table are based on responses to the following question; "What is the probability (as a %) that your business will move some of its foreign operations back to the United Kingdom as a consequence of the UK’s decision to leave the EU?".</t>
    </r>
  </si>
  <si>
    <r>
      <t>Note</t>
    </r>
    <r>
      <rPr>
        <sz val="7"/>
        <rFont val="Arial"/>
        <family val="2"/>
      </rPr>
      <t>: Results in this table are based on two questions about the location of business operations; "What is the probability (as a %) that your business will move some of its foreign operations back to the United Kingdom as a consequence of the UK’s decision to leave the EU?" and "If you were to move some of your foreign operations back to the United Kingdom, when would this be most likely to take place?" (with two options provided; i) within the next two years, or ii) not until after the United Kingdom has left the EU).</t>
    </r>
  </si>
  <si>
    <r>
      <rPr>
        <b/>
        <sz val="7"/>
        <rFont val="Arial"/>
        <family val="2"/>
      </rPr>
      <t>Note</t>
    </r>
    <r>
      <rPr>
        <sz val="7"/>
        <rFont val="Arial"/>
        <family val="2"/>
      </rPr>
      <t>: Results in this table are calculated from responses to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t>
    </r>
  </si>
  <si>
    <r>
      <rPr>
        <b/>
        <sz val="7"/>
        <rFont val="Arial"/>
        <family val="2"/>
      </rPr>
      <t>Note</t>
    </r>
    <r>
      <rPr>
        <sz val="7"/>
        <rFont val="Arial"/>
        <family val="2"/>
      </rPr>
      <t>: Results in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t>
    </r>
  </si>
  <si>
    <r>
      <rPr>
        <b/>
        <sz val="7"/>
        <rFont val="Arial"/>
        <family val="2"/>
      </rPr>
      <t>Note</t>
    </r>
    <r>
      <rPr>
        <sz val="7"/>
        <rFont val="Arial"/>
        <family val="2"/>
      </rPr>
      <t>: Results in the last column of this table are calculated from responses to two questions about employment; "Looking back 12 months ago how many EMPLOYEES did your business have then?" and "How many people does your business currently EMPLOY (including part-time)?" Quarterly averages are provided. Growth rates in this table refer to the difference between current and past level of employment as a percentage of their average value. Due to insufficient number of observations some values were supressed.</t>
    </r>
  </si>
  <si>
    <r>
      <t xml:space="preserve">Note: </t>
    </r>
    <r>
      <rPr>
        <sz val="7"/>
        <rFont val="Arial"/>
        <family val="2"/>
      </rPr>
      <t>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t>
    </r>
  </si>
  <si>
    <r>
      <t>Note:</t>
    </r>
    <r>
      <rPr>
        <sz val="7"/>
        <rFont val="Arial"/>
        <family val="2"/>
      </rPr>
      <t xml:space="preserve"> Results in the first column of this table are based on responses to the following question about sales revenues; "Looking back over the past year from the third quarter of 2016 (July - September), by what % amount has your SALES REVENUE changed since the same quarter a year ago (July - September 2015)?" Values in other columns refer to later periods. Due to insufficient number of observations some values were suppressed.</t>
    </r>
  </si>
  <si>
    <r>
      <t>Note</t>
    </r>
    <r>
      <rPr>
        <sz val="7"/>
        <rFont val="Arial"/>
        <family val="2"/>
      </rPr>
      <t>: 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</si>
  <si>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 xml:space="preserve">Note: </t>
    </r>
    <r>
      <rPr>
        <sz val="7"/>
        <rFont val="Arial"/>
        <family val="2"/>
      </rPr>
      <t>Results in the first column of this table are calculated from responses to two questions about sales revenues; "Looking a year ahead from the last quarter (July - September 2016), by what % amount do you expect your SALES REVENUE to have changed in each of the following scenarios?" (with five scenarios provided; i) lowest, ii) low, iii) middle, iv) high, v) highest) and "Please assign a percentage likelihood (probability) to the % changes in SALES REVENUE you entered (values should sum to 100%)." Values in other columns refer to later periods.</t>
    </r>
  </si>
  <si>
    <r>
      <t>Note:</t>
    </r>
    <r>
      <rPr>
        <sz val="7"/>
        <rFont val="Arial"/>
        <family val="2"/>
      </rPr>
      <t xml:space="preserve">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t>
    </r>
  </si>
  <si>
    <r>
      <t>Note</t>
    </r>
    <r>
      <rPr>
        <sz val="7"/>
        <rFont val="Arial"/>
        <family val="2"/>
      </rPr>
      <t>: Average expected growth of employment, sales and prices is calculated for each firm using five scenarios, where the scenarios are weighted according to the probabilities attached to them by respondents. This table reports the standard deviation of those expected growth rates.  Employment growth rates were calculated as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</si>
  <si>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Note:</t>
    </r>
    <r>
      <rPr>
        <sz val="7"/>
        <rFont val="Arial"/>
        <family val="2"/>
      </rPr>
      <t xml:space="preserve"> Standard deviation of expected growth of employment, sales and prices for each firm is calculated across five scenarios, where the scenarios are weighted according to the probabilities attached to them by respondents. Standard deviations at the firm level are then averaged and these averages are reported in the table above. Employment growth rates refer to the difference between future and current level of employment in terms of a percentage of their average value. Results in the first column of this table are based on three questions about expected sales revenue growth, expected employment growth and expected price growth. Sales revenue growth are based on two questions "Looking a year ahead from the last quarter (July – September 2016), by what % amount do you expect your SALES REVENUE to have changed in each of the following scenarios?" (with five scenarios provided; i) highest, ii) high, iii) middle, iv) low, v) lowest) and "Please assign a percentage likelihood (probability) to the % changes in SALES REVENUE you entered (values should sum to 100%)?" Employment growth is based on two questions, "Looking ahead, 12 months from now, how many EMPLOYEES would your business have in each of the following scenarios?" (with five scenarios provided; i) highest, ii) high, iii) middle, iv) low, v) lowest) and "Please assign a percentage likelihood (probability) to the NUMBER OF EMPLOYEES you entered." Price growth are based on two questions "Looking ahead, from now to 12 months from now, what approximate % change in your AVERAGE PRICE would you assign to each of the following scenarios?" (with five scenarios provided; i) highest, ii) high, iii) middle, iv) low, v) lowest) and "Please assign a percentage likelihood (probability) to the % changes in your AVERAGE PRICES you entered". Values in other columns refer to later periods.</t>
    </r>
  </si>
  <si>
    <r>
      <t xml:space="preserve">Note: </t>
    </r>
    <r>
      <rPr>
        <sz val="7"/>
        <rFont val="Arial"/>
        <family val="2"/>
      </rPr>
      <t>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t>
    </r>
  </si>
  <si>
    <t>Nov-17
to
Jan-18</t>
  </si>
  <si>
    <t>Nov-17
and
Jan-18</t>
  </si>
  <si>
    <t>S.18</t>
  </si>
  <si>
    <t>S.19</t>
  </si>
  <si>
    <t>S.21a</t>
  </si>
  <si>
    <t>S.21b</t>
  </si>
  <si>
    <t>S.21c</t>
  </si>
  <si>
    <t>S.22</t>
  </si>
  <si>
    <t>2023 or later</t>
  </si>
  <si>
    <t>Never</t>
  </si>
  <si>
    <t>S.20a</t>
  </si>
  <si>
    <t>None</t>
  </si>
  <si>
    <t>Less than 1%</t>
  </si>
  <si>
    <t>1% to 5%</t>
  </si>
  <si>
    <t>6% to 10%</t>
  </si>
  <si>
    <t>11% to 20%</t>
  </si>
  <si>
    <t>21% to 50%</t>
  </si>
  <si>
    <t>More than 50%</t>
  </si>
  <si>
    <t>Don’t know</t>
  </si>
  <si>
    <t>Up to 1 hour</t>
  </si>
  <si>
    <t>1 to 5 hours</t>
  </si>
  <si>
    <t>6 to 10 hours</t>
  </si>
  <si>
    <t>More than 10 hours</t>
  </si>
  <si>
    <t>S.20b</t>
  </si>
  <si>
    <t>S.21d</t>
  </si>
  <si>
    <t>Reduce investment</t>
  </si>
  <si>
    <t>No effect on investment</t>
  </si>
  <si>
    <t>Increase investment</t>
  </si>
  <si>
    <t>S.23</t>
  </si>
  <si>
    <t>Don't know</t>
  </si>
  <si>
    <t>Average hours spent by CFOs planning for Brexit, % respondents</t>
  </si>
  <si>
    <t>Expected impact of Brexit on capital expenditure over the next 3 years, average probability (%)</t>
  </si>
  <si>
    <r>
      <t>Note</t>
    </r>
    <r>
      <rPr>
        <sz val="7"/>
        <rFont val="Arial"/>
        <family val="2"/>
      </rPr>
      <t xml:space="preserve">: Results in this table are based on one question about when the UK is to withdraw from the European Union; "What do you think is the percentage likelihood (probability) of the UK leaving the EU (after the end of any transitional arrangements) in each of the following years?: i) 2019, ii) 2020, iii) 2021, iv) 2022, v) 2023 or later, vi) Never." </t>
    </r>
  </si>
  <si>
    <t>Sales and Prices</t>
  </si>
  <si>
    <t>Special Questions</t>
  </si>
  <si>
    <t>Uncertainty Measures</t>
  </si>
  <si>
    <r>
      <t>Note:</t>
    </r>
    <r>
      <rPr>
        <sz val="7"/>
        <rFont val="Arial"/>
        <family val="2"/>
      </rPr>
      <t xml:space="preserve"> Results in this table are based on one question about expected employment growth over the next year; "Could you say how the UK's decision to vote 'leave' in the EU referendum is likely to influence the NUMBER OF EMPLOYEES in your business over the next year? What is the percentage likelihood (probability) that it will have: i) a large positive influence, adding 5% or more, ii) minor positive influence adding less than 5%, iii) no material impact on employment, iv) minor negative impact, subtracting less than 5%, v) a large negative influence, subtracting 5% or more." Quarterly averages are provided.</t>
    </r>
  </si>
  <si>
    <t>UK's expected withdrawal date from the EU, after any transition period, average probability (%)</t>
  </si>
  <si>
    <t>Average hours spent by CEOs planning for Brexit, % of respondents</t>
  </si>
  <si>
    <t>Expected impact of Brexit on investment due to potential changes in customs and tariffs, % of respondents</t>
  </si>
  <si>
    <t>Expected impact of Brexit on investment due to potential changes in regulations, % of respondents</t>
  </si>
  <si>
    <t>Expected impact of Brexit on investment due potential changes in EU funding, % of respondents</t>
  </si>
  <si>
    <t>Expected impact of Brexit on investment due to potential changes in free movement of people, % of respondents</t>
  </si>
  <si>
    <t>Expected impact of Brexit on employment over the next year, average probability (%)</t>
  </si>
  <si>
    <t>Proportion of employees from the EU, % of respondents</t>
  </si>
  <si>
    <t>Feb-18
to
Apr-18</t>
  </si>
  <si>
    <t>Zero</t>
  </si>
  <si>
    <t>S.25</t>
  </si>
  <si>
    <t>S.24a</t>
  </si>
  <si>
    <t>S.24b</t>
  </si>
  <si>
    <t>Personal views on Brexit: before the referendum, % of respondents</t>
  </si>
  <si>
    <t>S.26</t>
  </si>
  <si>
    <t>≥1</t>
  </si>
  <si>
    <t>Employees preparing for Brexit: headcount</t>
  </si>
  <si>
    <t>Employees preparing for Brexit: hours</t>
  </si>
  <si>
    <t>Likelihood of a disorderly Brexit whereby no deal is reached by 2019, % of respondents</t>
  </si>
  <si>
    <t>May-18
to
July-18</t>
  </si>
  <si>
    <t>Personal views on Brexit: current, % of respondents</t>
  </si>
  <si>
    <t>S.27</t>
  </si>
  <si>
    <t>0% to 5%</t>
  </si>
  <si>
    <t>5% to 10%</t>
  </si>
  <si>
    <t>10% to 15%</t>
  </si>
  <si>
    <t>15% to 20%</t>
  </si>
  <si>
    <t>20% or more</t>
  </si>
  <si>
    <t>S.28a</t>
  </si>
  <si>
    <t>S.28b</t>
  </si>
  <si>
    <t>Increased</t>
  </si>
  <si>
    <t>No change</t>
  </si>
  <si>
    <t>Decreased</t>
  </si>
  <si>
    <t>Don't know/not applicable</t>
  </si>
  <si>
    <t>S.29a</t>
  </si>
  <si>
    <t>S.29b</t>
  </si>
  <si>
    <t>S.29c</t>
  </si>
  <si>
    <t>S.29d</t>
  </si>
  <si>
    <t>Average profit margin over the past quarter, % of respondents</t>
  </si>
  <si>
    <r>
      <t>Note:</t>
    </r>
    <r>
      <rPr>
        <sz val="7"/>
        <rFont val="Arial"/>
        <family val="2"/>
      </rPr>
      <t xml:space="preserve"> Results in this table are based on one question regarding the approximate profit margin of firms in the previous quarter; "In the first quarter of 2018 (January to March), what was your approximate OPERATING PROFIT MARGIN (in percentage terms)? (With profit margin defined as profit/sales).</t>
    </r>
  </si>
  <si>
    <r>
      <t>Note:</t>
    </r>
    <r>
      <rPr>
        <sz val="7"/>
        <rFont val="Arial"/>
        <family val="2"/>
      </rPr>
      <t xml:space="preserve"> Results in this table are based on one question regarding the target rate of return required for investment expenditure; “If you set an investment hurdle rate, i.e. target rate for the total rate of return required on investment expenditure, what is it, at present? (With the total rate of return on investment including all costs of funds and depreciation).” Please select one option: i) 0-5%, ii) 5-10%, iii) 10-15%, iv) 15-20%, v) 20% or more, vi) Don’t know/not applicable.</t>
    </r>
  </si>
  <si>
    <t>Required rate of returns on new investment projects, % of respondents</t>
  </si>
  <si>
    <t>Impact of Brexit on required returns on new investment, % of respondents</t>
  </si>
  <si>
    <t>≥40%</t>
  </si>
  <si>
    <t>≥-10% to 0%</t>
  </si>
  <si>
    <t>≥0% to 10%</t>
  </si>
  <si>
    <t>≥10% to 20%</t>
  </si>
  <si>
    <t>≥20% to 30%</t>
  </si>
  <si>
    <t>≥30% to 40%</t>
  </si>
  <si>
    <t>≥20% to 40%</t>
  </si>
  <si>
    <t>≥40% to 60%</t>
  </si>
  <si>
    <t>≥60% to 80%</t>
  </si>
  <si>
    <t>≥80%</t>
  </si>
  <si>
    <t>&lt;20%</t>
  </si>
  <si>
    <t>B.5a</t>
  </si>
  <si>
    <t>B.5b</t>
  </si>
  <si>
    <t>Average expected annual growth in UNIT COSTS over the next year by industry, %</t>
  </si>
  <si>
    <t>B.6a</t>
  </si>
  <si>
    <t>B.6b</t>
  </si>
  <si>
    <t>Average growth in UNIT COSTS over the past year by industry, %</t>
  </si>
  <si>
    <t>Average % growth in UNIT COSTS over the past year, % of respondents</t>
  </si>
  <si>
    <r>
      <rPr>
        <b/>
        <sz val="7"/>
        <rFont val="Arial"/>
        <family val="2"/>
      </rPr>
      <t>Note</t>
    </r>
    <r>
      <rPr>
        <sz val="7"/>
        <rFont val="Arial"/>
        <family val="2"/>
      </rPr>
      <t>: Results in this table are calculated from responses to one question about change in average unit costs: "Looking back, from 12 months ago to now, what has been the approximate % change in the AVERAGE UNIT COSTS of your business?". Quarterly averages are provided.</t>
    </r>
  </si>
  <si>
    <r>
      <rPr>
        <b/>
        <sz val="7"/>
        <rFont val="Arial"/>
        <family val="2"/>
      </rPr>
      <t>Note</t>
    </r>
    <r>
      <rPr>
        <sz val="7"/>
        <rFont val="Arial"/>
        <family val="2"/>
      </rPr>
      <t>: Results in this table are calculated from responses to one question about change in average unit costs by varying industries: "Looking back, from 12 months ago to now, what has been the approximate % change in the AVERAGE UNIT COSTS of your business?". Quarterly averages are provided.</t>
    </r>
  </si>
  <si>
    <t>Average probability assigned to annual % growth in UNIT COSTS over the next year, % of respondents</t>
  </si>
  <si>
    <r>
      <rPr>
        <b/>
        <sz val="7"/>
        <rFont val="Arial"/>
        <family val="2"/>
      </rPr>
      <t>Note</t>
    </r>
    <r>
      <rPr>
        <sz val="7"/>
        <rFont val="Arial"/>
        <family val="2"/>
      </rPr>
      <t>: Results in this table are calculated from responses to two questions about expected change in average unit costs by varying industries: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</si>
  <si>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r>
      <rPr>
        <b/>
        <sz val="7"/>
        <rFont val="Arial"/>
        <family val="2"/>
      </rPr>
      <t>Note:</t>
    </r>
    <r>
      <rPr>
        <sz val="7"/>
        <rFont val="Arial"/>
        <family val="2"/>
      </rPr>
      <t xml:space="preserve"> Results in this table are calculated from responses to two questions about expected change in average unit costs: "Looking ahead, from now to 12 months from now, what approximate % change in your AVERAGE UNIT COSTS would you expect in each of the following scenarios?”  (with five scenarios provided: i) lowest % change, ii) low % change, iii) middle % change , iv) high % change, v) high % change" and “Please assign a percentage likelihood (probability) to the % changes in your AVERAGE UNIT COSTS you entered (values should sum to 100%)”. Quarterly averages are provided.</t>
    </r>
  </si>
  <si>
    <t>Employment, Wages and Costs</t>
  </si>
  <si>
    <t>Employment, wages and costs: results on annual growth over the past year and expected growth over the next year for employment, wages and costs.</t>
  </si>
  <si>
    <t xml:space="preserve"> Expected eventual impact of Brexit on foreign sales, average probability (%)</t>
  </si>
  <si>
    <t>Expected impact of Brexit on foreign sales by 2020, average probability (%)</t>
  </si>
  <si>
    <t>S.30</t>
  </si>
  <si>
    <t>Expected impact of Brexit on capital expenditure over the next year, average probability (%)</t>
  </si>
  <si>
    <r>
      <t>Note</t>
    </r>
    <r>
      <rPr>
        <sz val="7"/>
        <rFont val="Arial"/>
        <family val="2"/>
      </rPr>
      <t xml:space="preserve">: Results in this table are based on responses to the following question; "The Prime Minister has said that the UK Government will ensure that it gets 'control of the number of people coming to Britain from the EU'. How likely do you think it is that the eventual agreement will have the following effects, compared to what would have been the case had the UK remained a member of the EU:" (with five scenarios about the effect on labour costs provided; i) large increase in labour costs, adding 10% or more, ii) modest increase adding less than 10%, iii) make little difference to labour costs, iv) modest decrease subtracting less than 10%, v) large decrease subtracting more than 10%). </t>
    </r>
  </si>
  <si>
    <t>Aug-18
to
Oct-18</t>
  </si>
  <si>
    <t>C.1a</t>
  </si>
  <si>
    <t>C.1b</t>
  </si>
  <si>
    <t>C.2a</t>
  </si>
  <si>
    <t>C.2b</t>
  </si>
  <si>
    <t>Subtracting 10% or more</t>
  </si>
  <si>
    <t>S.31</t>
  </si>
  <si>
    <t>May-17
to
Jul-18</t>
  </si>
  <si>
    <t>Annual % growth in CAPITAL EXPENDITURE over the past year by industry, %</t>
  </si>
  <si>
    <r>
      <rPr>
        <b/>
        <sz val="7"/>
        <rFont val="Arial"/>
        <family val="2"/>
      </rPr>
      <t>Note</t>
    </r>
    <r>
      <rPr>
        <sz val="7"/>
        <rFont val="Arial"/>
        <family val="2"/>
      </rPr>
      <t>: Results in the first column of this table are calculated from responses to two questions about capital expenditure; "In the last quarter (July - September 2016), what was the approximate sterling value of your CAPITAL EXPENDITURE (in £, THOUSANDS)?" and "Looking back over the past year, what was the approximate sterling value of your CAPITAL EXPENDITURE in the same quarter a year ago (July - September 2015) (in £, THOUSANDS)?" Values in other columns refer to later periods. Growth rates in this table refer to the difference between current and past level of capital expenditure as a percentage of their average value. Due to insufficient number of observations some values were supressed.</t>
    </r>
  </si>
  <si>
    <r>
      <rPr>
        <b/>
        <sz val="7"/>
        <rFont val="Arial"/>
        <family val="2"/>
      </rPr>
      <t>Note:</t>
    </r>
    <r>
      <rPr>
        <sz val="7"/>
        <rFont val="Arial"/>
        <family val="2"/>
      </rPr>
      <t xml:space="preserve"> Results in this table are based on one question regarding the impact of the eventual Brexit agreement on employment, "How do you expect the eventual Brexit agreement to affect the NUMBER OF EMPLOYEES in your business once the UK has left the EU, compared to what would have been the case had the UK remained a member of the EU? What is the percentage likelihood (probability) that it will have: (i) A large positive influence on employment, adding 10% or more; (ii) A modest positive influence on employment, adding less than 10%; (ii) No material impact on employment; (iv) A modest negative influence on employment, subtracting less than 10%; (v) A large negative influence on employment, subtracting 10% or more. Quarterly averages are provided.</t>
    </r>
  </si>
  <si>
    <r>
      <rPr>
        <b/>
        <sz val="7"/>
        <rFont val="Arial"/>
        <family val="2"/>
      </rPr>
      <t>Note</t>
    </r>
    <r>
      <rPr>
        <sz val="7"/>
        <rFont val="Arial"/>
        <family val="2"/>
      </rPr>
      <t>: Results in this table are based on responses to the following question; “How do you expect the eventual Brexit agreement to affect your SALES once the UK has left the EU, compared to what would have been the case had the UK remained a member of the EU?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</si>
  <si>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r>
      <t>Note</t>
    </r>
    <r>
      <rPr>
        <sz val="7"/>
        <rFont val="Arial"/>
        <family val="2"/>
      </rPr>
      <t>: Results in this table are based on responses to the following question; "We would now like to ask you about your expectations for UK economy as a whole. Please indicate what probabilities you would attach to the following possible outcomes for year-ahead UK economic growth (real GDP growth, %)" (with six scenarios for annual GDP growth (%) provided; i) -2% or lower ii) -1%, iii) 0%, iv) 1%, v) 2%, vi) 3% or higher).</t>
    </r>
  </si>
  <si>
    <r>
      <t>Note</t>
    </r>
    <r>
      <rPr>
        <sz val="7"/>
        <rFont val="Arial"/>
        <family val="2"/>
      </rPr>
      <t>: Results in this table are based on responses to the following question; "Does your business export goods and services from the United Kingdom?".</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</si>
  <si>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t>
    </r>
  </si>
  <si>
    <r>
      <t>Note</t>
    </r>
    <r>
      <rPr>
        <sz val="7"/>
        <rFont val="Arial"/>
        <family val="2"/>
      </rPr>
      <t>: Results in this table are based on responses to the following question about average prices; "Looking back, from 12 months ago to now, what was the approximate % change in the AVERAGE PRICE you charge, considering all products and services?" Quarterly averages are provided. Due to insufficient number of observations some values were supressed.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</si>
  <si>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t>
    </r>
  </si>
  <si>
    <r>
      <t>Note</t>
    </r>
    <r>
      <rPr>
        <sz val="7"/>
        <rFont val="Arial"/>
        <family val="2"/>
      </rPr>
      <t>: Results in this table are calculated from responses to two questions about  average prices; "Looking ahead, from now to 12 months from now, what approximate % change in your AVERAGE PRICE would you assign to each of the following scenarios?" (with five scenarios: lowest, low, middle, high, highest provided) and " Please assign a percentage likelihood (probability) to the % changes in your AVERAGE PRICES you entered." Quarertly averages are provided. Due to insufficient number of observations some values were supressed.</t>
    </r>
  </si>
  <si>
    <t>Average expected annual growth in CAPITAL EXPENDITURE over the next year by industry, %</t>
  </si>
  <si>
    <r>
      <rPr>
        <b/>
        <sz val="7"/>
        <rFont val="Arial"/>
        <family val="2"/>
      </rPr>
      <t>Note</t>
    </r>
    <r>
      <rPr>
        <sz val="7"/>
        <rFont val="Arial"/>
        <family val="2"/>
      </rPr>
      <t>: Results in the first column of this table are calculated from responses to three questions about capital expenditure; "In the last quarter (July - September 2016), what was the approximate sterling value of your CAPITAL EXPENDITURE (in £, THOUSANDS)?", "Looking a year ahead from the last quarter (July - September 2016), what would be the approximate sterling value of CAPITAL EXPENDITURE you expect for the same quarter (July – September 2017) in each of the following scenarios?" (with five scenarios provided; i) lowest, ii) low, iii) middle, iv) high, v) highest) and "Please assign a percentage likelihood (probability) to the amounts of CAPITAL EXPENDITURE you entered." Values in other columns refer to later periods. Growth rates in this table refer to the difference between future and current level of capital expenditure as a percentage of their average value. Due to insufficient number of observations some values were supressed.</t>
    </r>
  </si>
  <si>
    <t>d34</t>
  </si>
  <si>
    <t>Manufacturing</t>
  </si>
  <si>
    <t>Other Production</t>
  </si>
  <si>
    <t>Construction</t>
  </si>
  <si>
    <t>Wholesale &amp; Retail</t>
  </si>
  <si>
    <t>Transport &amp; Storage</t>
  </si>
  <si>
    <t>Accommodation &amp; Food</t>
  </si>
  <si>
    <t>Info &amp; Comms</t>
  </si>
  <si>
    <t>Finance &amp; Insurance</t>
  </si>
  <si>
    <t>Real Estate</t>
  </si>
  <si>
    <t>Prof &amp; Scientific</t>
  </si>
  <si>
    <t>Admin &amp; Support</t>
  </si>
  <si>
    <t>Human Health</t>
  </si>
  <si>
    <t>Other services</t>
  </si>
  <si>
    <r>
      <rPr>
        <b/>
        <sz val="7"/>
        <rFont val="Arial"/>
        <family val="2"/>
      </rPr>
      <t>Note</t>
    </r>
    <r>
      <rPr>
        <sz val="7"/>
        <rFont val="Arial"/>
        <family val="2"/>
      </rPr>
      <t>: Results in this table are calculated from responses two questions about expected change in average wages: "Looking ahead, from now to 12 months from now, what approximate % change in your AVERAGE WAGE per employee would you assign to each of the following scenarios?" (with five scenarios provided: i) lowest, ii) low, iii) middle, iv) high, v) highest) and "Please assign a percentage likelihood (probability) to the % changes in your AVERAGE WAGE per employee you entered". Quarterly averages are provided.C138</t>
    </r>
  </si>
  <si>
    <t>Nov-18
to
Jan-19</t>
  </si>
  <si>
    <t>Brexit as a source of uncertainty for other companies, % of respondents</t>
  </si>
  <si>
    <t>S.32</t>
  </si>
  <si>
    <r>
      <t>Note:</t>
    </r>
    <r>
      <rPr>
        <sz val="7"/>
        <rFont val="Arial"/>
        <family val="2"/>
      </rPr>
      <t xml:space="preserve"> Results in this table are based on responses to the following question; "How much do you think the result of the EU referendum is likely to have influenced the level of uncertainty affecting businesses in the UK economy other than yours? On average, it is:" (with four options provided; i) not important, ii) one of many drivers of uncertainty, iii) one of the top two or three drivers of uncertainty for our business, iv) the largest current source of uncertainty for our business).</t>
    </r>
  </si>
  <si>
    <t>1-10%</t>
  </si>
  <si>
    <t>11-50%</t>
  </si>
  <si>
    <t>S.33a</t>
  </si>
  <si>
    <t>Percentage of sales covered by EU regulations in 2018Q3, % of respondents</t>
  </si>
  <si>
    <t>Percentage of sales covered by EU regulations in 2016Q1, % of respondents</t>
  </si>
  <si>
    <t>S.33b</t>
  </si>
  <si>
    <r>
      <t>Note:</t>
    </r>
    <r>
      <rPr>
        <sz val="7"/>
        <rFont val="Arial"/>
        <family val="2"/>
      </rPr>
      <t xml:space="preserve"> Results in this table are based on responses to the following question; "Approximately what percentage of your sales was affected by EU regulations in the latest quarter" (with four options provided; i) none, ii) 1-10%, iii) 11-50%, iv) more than 50%).</t>
    </r>
  </si>
  <si>
    <r>
      <t>Note:</t>
    </r>
    <r>
      <rPr>
        <sz val="7"/>
        <rFont val="Arial"/>
        <family val="2"/>
      </rPr>
      <t xml:space="preserve"> Results in this table are based on responses to the following question; "Approximately what percentage of your sales was affected by EU regulations immediately prior to the EU referendum" (with four options provided; i) none, ii) 1-10%, iii) 11-50%, iv) more than 50%).</t>
    </r>
  </si>
  <si>
    <t>Feb-19
to
Apr-19</t>
  </si>
  <si>
    <t>l52</t>
  </si>
  <si>
    <t>S.34a</t>
  </si>
  <si>
    <t>S.34b</t>
  </si>
  <si>
    <t>S.34c</t>
  </si>
  <si>
    <t>Brexit impact on stocks of intermediate goods, % of respondents</t>
  </si>
  <si>
    <t>Brexit impact on stocks of raw materials, % of respondents</t>
  </si>
  <si>
    <t>Brexit impact on stocks of finished goods, % of respondents</t>
  </si>
  <si>
    <t>S.35a</t>
  </si>
  <si>
    <t>S.35b</t>
  </si>
  <si>
    <t>S.35c</t>
  </si>
  <si>
    <t>Decrease by less than 10%</t>
  </si>
  <si>
    <t>Decrease by 10% or more</t>
  </si>
  <si>
    <t>S.36</t>
  </si>
  <si>
    <t>Expected date when Brexit-related uncertainty will be resolved, % of respondents</t>
  </si>
  <si>
    <t>By June 2019</t>
  </si>
  <si>
    <t>By December 2019</t>
  </si>
  <si>
    <t>During 2020</t>
  </si>
  <si>
    <t>2021 onwards</t>
  </si>
  <si>
    <t>Not affected by Brexit-related uncertainty</t>
  </si>
  <si>
    <t>No material change</t>
  </si>
  <si>
    <t>S.37a</t>
  </si>
  <si>
    <t>S.37b</t>
  </si>
  <si>
    <t>S.37c</t>
  </si>
  <si>
    <t>S.37d</t>
  </si>
  <si>
    <t>S.37e</t>
  </si>
  <si>
    <t>S.38</t>
  </si>
  <si>
    <t>Large positive influence</t>
  </si>
  <si>
    <t>Minor positive influence</t>
  </si>
  <si>
    <t>Minor negative influence</t>
  </si>
  <si>
    <t>Large negative influence</t>
  </si>
  <si>
    <t>Not applicable</t>
  </si>
  <si>
    <t>Sources of Brexit-related uncertainty: customs, % of respondents</t>
  </si>
  <si>
    <t>Sources of Brexit-related uncertainty: regulations, % of respondents</t>
  </si>
  <si>
    <t>Source of Brexit-related uncertainty: supply chains, % of respondents</t>
  </si>
  <si>
    <t>Sources of Brexit-related uncertainty: labour availability , % of respondents</t>
  </si>
  <si>
    <t>Sources of Brexit-related uncertainty: demand, % of respondents</t>
  </si>
  <si>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[overall employment]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</si>
  <si>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Note:</t>
    </r>
    <r>
      <rPr>
        <sz val="7"/>
        <rFont val="Arial"/>
        <family val="2"/>
      </rPr>
      <t xml:space="preserve"> Results in this table are based on one question regarding the impact of the EU referendum on employment, "Looking back, could you say how the UK’s decision to vote ‘leave’ in the EU referendum has affected your [recruitment of new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</si>
  <si>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r>
      <rPr>
        <b/>
        <sz val="7"/>
        <rFont val="Arial"/>
        <family val="2"/>
      </rPr>
      <t xml:space="preserve">Note: </t>
    </r>
    <r>
      <rPr>
        <sz val="7"/>
        <rFont val="Arial"/>
        <family val="2"/>
      </rPr>
      <t>Results in this table are based on one question regarding the impact of the EU referendum on employment, "Looking back, could you say how the UK’s decision to vote ‘leave’ in the EU referendum has affected your [layoffs of existing employees] since the referendum? Please select one option: (i) A large decrease in employment of 10% or more; (ii) A minor decrease in employment of less than 10%; (ii) No material impact on employment; (iv) A minor increase in employment of less than 10%; (v) A large increase in employment of 10% or more".</t>
    </r>
  </si>
  <si>
    <t>S.39</t>
  </si>
  <si>
    <r>
      <rPr>
        <b/>
        <sz val="7"/>
        <rFont val="Arial"/>
        <family val="2"/>
      </rPr>
      <t>Note:</t>
    </r>
    <r>
      <rPr>
        <sz val="7"/>
        <rFont val="Arial"/>
        <family val="2"/>
      </rPr>
      <t xml:space="preserve"> Results in this table are based on responses to the following question. "The Prime Minister has said that Brexit negotiations will be tough and ‘no deal is better than a bad deal’. If the UK leaves the EU without a deal then there could be an increase in non-tariff barriers to trade with the EU (for example from a higher cost of meeting required standard and regulation in EU markets, or an inability to acquire the necessary permissions). How likely do you think it is that this outcome will have the following effects on the sales of your business, compared to what would have been the case had the UK remained a member of the EU: i) Have a large POSITIVE effect on sales at home and abroad, adding 10% or more to sales; ii) Have a modest POSITIVE effect on sales at home and abroad, adding less than 10% to sales; iii) Make little difference; iv) Have a modest NEGATIVE effect on sales at home and abroad, subtracting less than 10% from sales; v) Have a large NEGATIVE effect on sales at home and abroad, subtracting more than 10% from sales". Quarterly averages are provided.</t>
    </r>
  </si>
  <si>
    <t>Impact of Brexit so far on investment in: training, % of respondents</t>
  </si>
  <si>
    <t>Impact of Brexit so far on investment in: software, data, IT or website, % of respondents</t>
  </si>
  <si>
    <t>Impact of Brexit so far on investment in: research and development, % of respondents</t>
  </si>
  <si>
    <t>Impact of Brexit so far on investment in: machinery, equipment and buildings, % of respondents</t>
  </si>
  <si>
    <t>Expected impact of eventual Brexit deal on employment, average probability (%)</t>
  </si>
  <si>
    <t>Impact of Brexit so far on overall employment, % of respondents</t>
  </si>
  <si>
    <t>Impact of Brexit so far on recruitment of new employees, % of respondents</t>
  </si>
  <si>
    <t>Impact of Brexit so far on overall investment, % of respondents</t>
  </si>
  <si>
    <t>Eventual impact of no-deal-Brexit on sales, average probability (%)</t>
  </si>
  <si>
    <t>May-19
to
Jul-19</t>
  </si>
  <si>
    <t>Brexit impact on stock building decision of raw materials, % of respondents</t>
  </si>
  <si>
    <t>Brexit impact on stock building decision of intermediate goods, % of respondents</t>
  </si>
  <si>
    <t>Brexit impact on stock building decision of finished goods, % of respondents</t>
  </si>
  <si>
    <t>Increased but already reduced back to normal levels</t>
  </si>
  <si>
    <t xml:space="preserve">Increased and expect to increase further </t>
  </si>
  <si>
    <t>Increased and plan to run down soon</t>
  </si>
  <si>
    <t>Reduced</t>
  </si>
  <si>
    <t>S.41</t>
  </si>
  <si>
    <t>S.42</t>
  </si>
  <si>
    <t>Brexit uncertainty over the last 6 months</t>
  </si>
  <si>
    <t>Brexit uncertainty over the next 6 months</t>
  </si>
  <si>
    <t>More uncertain</t>
  </si>
  <si>
    <t>Less uncertain</t>
  </si>
  <si>
    <t>Increased and plan to run down after October 2019</t>
  </si>
  <si>
    <t>Increased and expect to maintain higher level over medium term</t>
  </si>
  <si>
    <r>
      <rPr>
        <b/>
        <sz val="7"/>
        <rFont val="Arial"/>
        <family val="2"/>
      </rPr>
      <t xml:space="preserve">Note: </t>
    </r>
    <r>
      <rPr>
        <sz val="7"/>
        <rFont val="Arial"/>
        <family val="2"/>
      </rPr>
      <t xml:space="preserve">Results in this table are based on responses to the following question. "Which of the following statements best describes how the UK’s decision to leave the EU has affected your stockbuilding decisions for raw materials?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</si>
  <si>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for intermediate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</si>
  <si>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"Which of the following statements best describes how the UK’s decision to leave the EU has affected your stockbuilding decisions own finsihed goods? i) Stock levels have been increased, and expect to increase further; ii) Stock levels have increased, expect to maintain higher level over medium term; iii) Stock levels have been increased, expect to run down after 31 October 2019; iv) Stock levels have been increased, expect to run down over next few months; v) Stock levels had been increased, but have already been reduced to normal levels; vi) Stock levels have been unchanged; vii) Stock levels have been reduced; viii) Not applicable, do not hold stocks ". </t>
    </r>
  </si>
  <si>
    <r>
      <rPr>
        <b/>
        <sz val="7"/>
        <rFont val="Arial"/>
        <family val="2"/>
      </rPr>
      <t>Note:</t>
    </r>
    <r>
      <rPr>
        <sz val="7"/>
        <rFont val="Arial"/>
        <family val="2"/>
      </rPr>
      <t xml:space="preserve"> Results in this table are based on responses to the following question "Over the next 6 months, do you expect to become more or less uncertain about the impact of Brexit on your business? i) More uncertain; ii) No change; iii) Less uncertain.”</t>
    </r>
  </si>
  <si>
    <r>
      <rPr>
        <b/>
        <sz val="7"/>
        <rFont val="Arial"/>
        <family val="2"/>
      </rPr>
      <t>Note:</t>
    </r>
    <r>
      <rPr>
        <sz val="7"/>
        <rFont val="Arial"/>
        <family val="2"/>
      </rPr>
      <t xml:space="preserve"> Results in this table are based on responses to the following question "Over the last 6 months, have you become more or less uncertain about the impact of Brexit on your business? i) More uncertain; ii) No change; iii) Less uncertain.”</t>
    </r>
  </si>
  <si>
    <t>S.40a</t>
  </si>
  <si>
    <t>S.40b</t>
  </si>
  <si>
    <t>S.40c</t>
  </si>
  <si>
    <t>Aug-19
to
Oct-19</t>
  </si>
  <si>
    <t>S.43</t>
  </si>
  <si>
    <t>Stock levels higher in October and higher than in March</t>
  </si>
  <si>
    <t>Stock levels higher in October and similar in March</t>
  </si>
  <si>
    <t>Stock levels higher in October and lower than in March</t>
  </si>
  <si>
    <t>Stock levels similar in October and higher than in March</t>
  </si>
  <si>
    <t>Stock levels similar throughout</t>
  </si>
  <si>
    <t xml:space="preserve">Stock levels lower in October </t>
  </si>
  <si>
    <t>Not applicable, do not hold stocks</t>
  </si>
  <si>
    <t>S.44</t>
  </si>
  <si>
    <t>UK's expected withdrawal date from the EU, average probability (%)</t>
  </si>
  <si>
    <t>2019 without a deal</t>
  </si>
  <si>
    <t>2019 with a deal</t>
  </si>
  <si>
    <r>
      <rPr>
        <b/>
        <sz val="7"/>
        <rFont val="Arial"/>
        <family val="2"/>
      </rPr>
      <t>Note:</t>
    </r>
    <r>
      <rPr>
        <sz val="7"/>
        <rFont val="Arial"/>
        <family val="2"/>
      </rPr>
      <t xml:space="preserve"> Results in this table are based on responses to the following question " What are your stockbuilding plans ahead of the end of October 2019 EU withdrawal deadline and how do they relate to any increase ahead of the original end March deadline ?: i) Stock levels expected to be higher than usual levels in October – higher levels than in March, ii) Stock levels expected to be higher than usual levels in October – similar levels to March, iii) Stock levels expected to be higher than usual levels in October – lower level than in March, iv) Stock levels expected to be similar to usual levels in October – but were higher in March, v) Stocks levels have been similar to usual levels throughout, vi) Stock levels expected to be lower than usual levels in October, vii) Not applicable, do not hold stocks </t>
    </r>
  </si>
  <si>
    <t>Stockbuilding decisions ahead of October 2019</t>
  </si>
  <si>
    <t>Nov-19
to
Jan-20</t>
  </si>
  <si>
    <t>S.45</t>
  </si>
  <si>
    <t>2020 with no trade deal agreed</t>
  </si>
  <si>
    <t>2020 with a trade deal agreed</t>
  </si>
  <si>
    <t>S.46</t>
  </si>
  <si>
    <t>By 2017</t>
  </si>
  <si>
    <t>2022 onwards</t>
  </si>
  <si>
    <t>S.47</t>
  </si>
  <si>
    <t>S.48</t>
  </si>
  <si>
    <t>At least once a month</t>
  </si>
  <si>
    <t>Once a quarter</t>
  </si>
  <si>
    <t>Once every six months</t>
  </si>
  <si>
    <t>Once a year</t>
  </si>
  <si>
    <t>Less than once a year</t>
  </si>
  <si>
    <t>A month or less</t>
  </si>
  <si>
    <t>&gt; 1 to 3 months</t>
  </si>
  <si>
    <t>&gt; 3 to 6 months</t>
  </si>
  <si>
    <t>&gt; 6 months to 1 year</t>
  </si>
  <si>
    <t>&gt; 1 year to 2 years</t>
  </si>
  <si>
    <t>&gt; 2 years</t>
  </si>
  <si>
    <r>
      <t>Note</t>
    </r>
    <r>
      <rPr>
        <sz val="7"/>
        <rFont val="Arial"/>
        <family val="2"/>
      </rPr>
      <t xml:space="preserve">: Results in this table are based on the following question; "How frequently do you typically review investment decisions in your business?: i) At least once a month, ii) Once a quarter, iii) Once every six months, iv) Once a year, v) Less than once a year, vi) Don't know/not applicable" </t>
    </r>
  </si>
  <si>
    <r>
      <t>Note</t>
    </r>
    <r>
      <rPr>
        <sz val="7"/>
        <rFont val="Arial"/>
        <family val="2"/>
      </rPr>
      <t xml:space="preserve">: Results in this table are based on the following question; "Once your business has decided to make a capital investment, how long would it typically take from the decision being made to the expenditure being incurred?: i) A month or less, ii) &gt; 1 to 3 months, iii) &gt; 3 to 6 months, iv) &gt; 6 months to 1 year, v) &gt; 1 year to 2 years, vi) &gt; 2 years, vii) Don't know/not applicable." </t>
    </r>
  </si>
  <si>
    <t>Nov-19
to
Dec-19</t>
  </si>
  <si>
    <t>2021 with no trade deal agreed</t>
  </si>
  <si>
    <t>2021 with a trade deal agreed</t>
  </si>
  <si>
    <r>
      <t>Note</t>
    </r>
    <r>
      <rPr>
        <sz val="7"/>
        <rFont val="Arial"/>
        <family val="2"/>
      </rPr>
      <t xml:space="preserve">: Results in this table are based on the following question; "Thinking back to shortly after the Brexit referendum in June 2016, at that point when did you expect it was most likely that the Brexit-related unceratinty facing your business would have been resolved?: i) By 2017, ii) 2018, iii) 2019, iv) 2020, v) 2021, vi) 2022 onward, vii) Not affected by Brexit-related uncertainty, viii) Don't know." </t>
    </r>
  </si>
  <si>
    <r>
      <t>Note</t>
    </r>
    <r>
      <rPr>
        <sz val="7"/>
        <rFont val="Arial"/>
        <family val="2"/>
      </rPr>
      <t>: Results in this table are based on one question about when the UK is to withdraw from the European Union; "What do you think is the percentage likelihood (probability) of the UK leaving the EU, after the end of any transitional arrangementsin each of the following years?: i) 2020 with no trade deal agreed, ii) 2020 with a trade deal agreed, iii) 2021 with no trade deal agreed, iv) 2021 with a trade deal agreed, v) 2022, vi) 2023 or later, vii) Never". This question was only asked in January 2020.</t>
    </r>
  </si>
  <si>
    <t>UK's expected withdrawal date from the EU, after the end of any transitional arrangements, average probability (%)</t>
  </si>
  <si>
    <t>Jan-20</t>
  </si>
  <si>
    <r>
      <t>Note</t>
    </r>
    <r>
      <rPr>
        <sz val="7"/>
        <rFont val="Arial"/>
        <family val="2"/>
      </rPr>
      <t xml:space="preserve">: Results in this table are based on the following question; "What do you think is the percentage likelihood (probability) of the UK leaving the EU in each of the following years?: i) 2019 without a deal, ii) 2019 without a deal, iii) 2020, iv) 2021, v) 2022, vi) 2023 or later, vii) Never." </t>
    </r>
  </si>
  <si>
    <t>Date Brexit-related uncertainty expected to be resolved at time of Brexit referendum in June 2016, % of respondents</t>
  </si>
  <si>
    <t>Frequency of reviewing investment decisions, % of respondents</t>
  </si>
  <si>
    <t>Time required to implement investment decisions, % of respondents</t>
  </si>
  <si>
    <t>Feb-20
to
Apr-20</t>
  </si>
  <si>
    <t>Feb-19
to
Apr-20</t>
  </si>
  <si>
    <t>S.49</t>
  </si>
  <si>
    <t>Overall level of uncertainty, % of respondents</t>
  </si>
  <si>
    <t>Very high - very hard to forecast future sales</t>
  </si>
  <si>
    <t>High - hard to forecast future sales</t>
  </si>
  <si>
    <t>Medium - future sales can be approximately forcasted</t>
  </si>
  <si>
    <t>Low - future sales can be accurately forecasted</t>
  </si>
  <si>
    <t>Very low - future sales can be very accurately forecasted</t>
  </si>
  <si>
    <r>
      <t>Note</t>
    </r>
    <r>
      <rPr>
        <sz val="7"/>
        <rFont val="Arial"/>
        <family val="2"/>
      </rPr>
      <t xml:space="preserve">: Results in this table are based on the following question; "How would you rate the overall level of uncertainty facing your business at the moment?: i) Very high - very hard to forecast future sales, ii) High - hard to forecast future sales, iii) Medium - future sales can be approximately forecasted, iv) Low - future sales can be accurately forecasted, v) Very low - future sales can be very accurately forecasted" </t>
    </r>
  </si>
  <si>
    <t xml:space="preserve">Types of uncertainy influencing UK investment decisions - uncertainty around the Brexit process, % of respondents </t>
  </si>
  <si>
    <r>
      <t>Note</t>
    </r>
    <r>
      <rPr>
        <sz val="7"/>
        <rFont val="Arial"/>
        <family val="2"/>
      </rPr>
      <t xml:space="preserve">: Results in this table are based on the following question; "How important are the following types of uncertainty in influencing the current UK investment decisions of your business?" </t>
    </r>
  </si>
  <si>
    <t>S.50a</t>
  </si>
  <si>
    <t>S.50b</t>
  </si>
  <si>
    <t>S.50c</t>
  </si>
  <si>
    <t xml:space="preserve">Types of uncertainy influencing UK investment decisions - all other political uncertainty, % of respondents </t>
  </si>
  <si>
    <t xml:space="preserve">Types of uncertainy influencing UK investment decisions - domestic economic uncertainty (domestic demand in your sector), % of respondents </t>
  </si>
  <si>
    <t>S.50d</t>
  </si>
  <si>
    <t xml:space="preserve">Types of uncertainy influencing UK investment decisions - global economic uncertainty (global demand in your sector), % of respondents </t>
  </si>
  <si>
    <t>S.50e</t>
  </si>
  <si>
    <t xml:space="preserve">Types of uncertainy influencing UK investment decisions - firm specific sources of uncertainty, % of respondents </t>
  </si>
  <si>
    <t>S.51a</t>
  </si>
  <si>
    <t>S.51b</t>
  </si>
  <si>
    <t>Average hours CEOs expect to spend on planning for Brexit a year ahead, % of respondents</t>
  </si>
  <si>
    <t>Average hours CFOs expect to spend on planning for Brexit a year ahead, % of respondents</t>
  </si>
  <si>
    <t>S.52</t>
  </si>
  <si>
    <t>Yes - Fully prepared</t>
  </si>
  <si>
    <t>Yes - As ready as can be</t>
  </si>
  <si>
    <t>Partially prepared</t>
  </si>
  <si>
    <t>Not at all prepared</t>
  </si>
  <si>
    <t>Not relevant - my business does not trade with the EU</t>
  </si>
  <si>
    <t>Preparedness for potential extra requirements for trading with the EU at the end of the transition period, % of respondents</t>
  </si>
  <si>
    <t>No obstacle</t>
  </si>
  <si>
    <t>Small obstacle</t>
  </si>
  <si>
    <t>Significant obstacle</t>
  </si>
  <si>
    <t>Obstacles for trading with the EU under a new trade deal agreement - increased tariffs, % of respondents</t>
  </si>
  <si>
    <t>S.53a</t>
  </si>
  <si>
    <t>S.53b</t>
  </si>
  <si>
    <t>S.53c</t>
  </si>
  <si>
    <t>S.53d</t>
  </si>
  <si>
    <t>S.53e</t>
  </si>
  <si>
    <t>S.53f</t>
  </si>
  <si>
    <t>S.53g</t>
  </si>
  <si>
    <t>S.53h</t>
  </si>
  <si>
    <t>Obstacles for trading with the EU under a new trade deal agreement - customs declarations and checks, % of respondents</t>
  </si>
  <si>
    <t>Obstacles for trading with the EU under a new trade deal agreement - rules of origin requirements, % of respondents</t>
  </si>
  <si>
    <t>Obstacles for trading with the EU under a new trade deal agreement - the loss of mutual recognition of professional qualifications, % of respondents</t>
  </si>
  <si>
    <t>Obstacles for trading with the EU under a new trade deal agreement - restrictions on the movement of people, % of respondents</t>
  </si>
  <si>
    <t>Obstacles for trading with the EU under a new trade deal agreement - data sharing, % of respondents</t>
  </si>
  <si>
    <t>Obstacles for trading with the EU under a new trade deal agreement - restrictions to market access, % of respondents</t>
  </si>
  <si>
    <t>S.54</t>
  </si>
  <si>
    <t>Mar-20</t>
  </si>
  <si>
    <r>
      <t>Note</t>
    </r>
    <r>
      <rPr>
        <sz val="7"/>
        <rFont val="Arial"/>
        <family val="2"/>
      </rPr>
      <t>: Results in this table are based on responses to the following question "How do you expect the spread of coronavirus (Covid-19) to affect your sales over the next year? What is the percentage likelihood (probability) that it will:” with five scenarios provided about the effect on sales at home and abroad; i) a large positive effect adding 10% or more, ii) modest positive effect adding less than 10%, iii) make little difference, iv) modest negative effect subtracting less than 10%, v) large negative effect subtracting 10% or more.</t>
    </r>
  </si>
  <si>
    <t>Covid-19 as a source of uncertainty, % of respondents</t>
  </si>
  <si>
    <t>S.55</t>
  </si>
  <si>
    <r>
      <t>Note:</t>
    </r>
    <r>
      <rPr>
        <sz val="7"/>
        <rFont val="Arial"/>
        <family val="2"/>
      </rPr>
      <t xml:space="preserve"> Results in this table are based on responses to the following question; "How important is the spread of coronavirus (Covid19) as a source of uncertainty for your business? Is it:" (with four options provided; i) not important, ii) one of many drivers of uncertainty, iii) one of the top two or three drivers of uncertainty for our business, iv) the largest current source of uncertainty for our business).</t>
    </r>
  </si>
  <si>
    <t>S.56</t>
  </si>
  <si>
    <t>Still employed but not required to work (e.g. 'on furlough')</t>
  </si>
  <si>
    <t>Unable to work (e.g. due to sickness, self-isolation, childcare etc.)</t>
  </si>
  <si>
    <t>Continuing to work on business premises</t>
  </si>
  <si>
    <t>Continuing to work from home</t>
  </si>
  <si>
    <t>S.57</t>
  </si>
  <si>
    <t>Expected date when coronavirus-related uncertainty will be resolved, % of respondents</t>
  </si>
  <si>
    <t>By June 2020</t>
  </si>
  <si>
    <t>By September 2020</t>
  </si>
  <si>
    <t>By December 2020</t>
  </si>
  <si>
    <t>By March 2021</t>
  </si>
  <si>
    <t>April 2021 onwards</t>
  </si>
  <si>
    <r>
      <t>Note:</t>
    </r>
    <r>
      <rPr>
        <sz val="7"/>
        <rFont val="Arial"/>
        <family val="2"/>
      </rPr>
      <t xml:space="preserve"> Results in this table are based on responses to the following question; "When do you think it is most likely that the coronavirus-related uncertainty facing your business will be resolved?".</t>
    </r>
  </si>
  <si>
    <t>S.58</t>
  </si>
  <si>
    <t>Covid-19 impact on demand for credit</t>
  </si>
  <si>
    <t>Require less credit</t>
  </si>
  <si>
    <t>Require more credit and expect it to be available</t>
  </si>
  <si>
    <r>
      <t>Note:</t>
    </r>
    <r>
      <rPr>
        <sz val="7"/>
        <rFont val="Arial"/>
        <family val="2"/>
      </rPr>
      <t xml:space="preserve"> Results in this table are based on responses to the following question; "Relative to what would have otherwise happened, how do you expect the spread of coronavirus (Covid-19) to affect your demand for credit in 2020 Q2 (April to June)?".</t>
    </r>
  </si>
  <si>
    <t>S.59</t>
  </si>
  <si>
    <t>Percentage of sales involving face-to-face contact with customers in 2019</t>
  </si>
  <si>
    <t>&gt;0% to 25% of sales</t>
  </si>
  <si>
    <t>≥25% to 50% of sales</t>
  </si>
  <si>
    <t>≥50% to 75% of sales</t>
  </si>
  <si>
    <t>≥75% to 99% of sales</t>
  </si>
  <si>
    <r>
      <t>Note</t>
    </r>
    <r>
      <rPr>
        <sz val="7"/>
        <rFont val="Arial"/>
        <family val="2"/>
      </rPr>
      <t>: Results in this table are based on responses to the following question; "What percentage of your sales in 2019 involved face to face contact with customers?".</t>
    </r>
  </si>
  <si>
    <t>S.60</t>
  </si>
  <si>
    <t>S.61</t>
  </si>
  <si>
    <t>No impact</t>
  </si>
  <si>
    <t>S.62</t>
  </si>
  <si>
    <t>S.63</t>
  </si>
  <si>
    <t>More than 75% of non-labour costs affected</t>
  </si>
  <si>
    <r>
      <t>Note</t>
    </r>
    <r>
      <rPr>
        <sz val="7"/>
        <rFont val="Arial"/>
        <family val="2"/>
      </rPr>
      <t>: Results in this table are based on responses to the following question; "How has the spread of coronavirus (Covid-19) affected the availability of the non-labour inputs your business uses as of April 2020?".</t>
    </r>
  </si>
  <si>
    <t>Apr-20</t>
  </si>
  <si>
    <t>&gt;0% to &lt;25% of non-labour costs affected</t>
  </si>
  <si>
    <t>&gt;50% to 25% of non-labour costs affected</t>
  </si>
  <si>
    <t>&gt;50% to 75% of non-labour costs affected</t>
  </si>
  <si>
    <t>No face-to-face sales</t>
  </si>
  <si>
    <t>Feb-20
to
Mar-20</t>
  </si>
  <si>
    <t>Mar-20
to
Apr-20</t>
  </si>
  <si>
    <t>100% of sales</t>
  </si>
  <si>
    <t>Require more credit and expect it to be unavailable</t>
  </si>
  <si>
    <t>Expected impact of Covid-19 on sales over the next year, average probability (%)</t>
  </si>
  <si>
    <t>Not</t>
  </si>
  <si>
    <t>affected</t>
  </si>
  <si>
    <r>
      <t xml:space="preserve">Note: </t>
    </r>
    <r>
      <rPr>
        <sz val="7"/>
        <rFont val="Arial"/>
        <family val="2"/>
      </rPr>
      <t>Results in this table are based on the question: "Assuming that a trade deal is agreed between the UK and the EU, do you expect that any of the following would pose an obstacle to your business trading with the EU under those new arrangements?". Only firms who trade with the EU were asked this question.</t>
    </r>
  </si>
  <si>
    <t>Note: Results in this table are based on the question: "Looking a year ahead from now, how many hours a week do you expect the CEO and CFO of your business to be spending on preparing for Brexit? Please select one option: i) None, ii) Up to 1 hour, iii) 1 to 5 hours, iv) 6 to 10 hours, v) More than 10 hours, vi) Don’t know.".</t>
  </si>
  <si>
    <t>Note: Results in this table are based on the question: "Do you think your business is prepared for the potential extra requirements for trading with the EU once the current transition period comes to an endeparing for Brexit? Please select one option: i) Yes - Fully prepared, ii) Yes - As ready as can be, iii) Partially prepared, iv) Not at all prepared, v) Not relevant - my business does not trade with the EU".</t>
  </si>
  <si>
    <t>Obstacles for trading with the EU under a new trade deal agreement - divergence in UK-EU regulations/certification requirements, % of respondents</t>
  </si>
  <si>
    <t>Note: Results in this table are based on responses to the following question; "How much has the result of the EU referendum affected the level of uncertainty affecting your business? Is it:" (with four options provided; i) not important, ii) one of many drivers of uncertainty, iii) one of the top two or three drivers of uncertainty for our business, iv) the largest current source of uncertainty for our business).</t>
  </si>
  <si>
    <t>Note: Results in this table are based on responses to the following two questions. two questions. "Does your business export goods and services from the United Kingdom?". And, "Looking ahead to 2020, how do you think the UK's decision to leave the EU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t>
  </si>
  <si>
    <t>Note: Results in this table are based on responses to the following question; "Looking ahead to 2020, how would you expect the UK's decision to leave the EU to affect the average unit costs of your business, compared to what would have been the case had the UK remained a member of the EU. What is the percentage likelihood (probability) that it will:" (with five scenarios for firms' average costs provided; i) a large increase adding 10% or more, ii) modest increase adding less than 10%, iii) no material impact on average costs, iv) modest decrease subtracting less than 10%, v) large decrease subtracting 10% or more).</t>
  </si>
  <si>
    <t>Note: Results in this table are based on responses to the following question; "Looking ahead to 2020, how do you think the UK's decision to leave the EU will affect the cost of finance to your business, compared to what would have been the case had the UK remained a member of the EU. What is the percentage likelihood (probability) that it will:" (with five scenarios about the change to spreads over base rate provided; i) a large increase adding over 1 percentage point to spreads over base, ii) modest increase adding up to 1 percentage point, iii) no material impact on the cost of financing my business, iv) modest decrease subtracting up to 1 percentage point, v) large decrease subtracting over 1 percentage point).</t>
  </si>
  <si>
    <t>Note: Results in this table are based on responses to the following question; "Could you say how the UK's decision to vote 'leave' in the EU referendum is likely to influence your CAPITAL EXPENDITURE over the next year? Assign a percentage likelihood" (with 5 scenarios provided; i) large positive, adding 5% or more, ii) minor positive, adding less than 5%, iii) no material impact, iv) minor negative, subtracting less than 5%, v) large negative, subtracting 5% or more).</t>
  </si>
  <si>
    <t>Note: Results in this table are based on two questions about business exports; "Does your business export goods and services from the United Kingdom?" and "If yes, roughly what proportion of your business’ sales revenue is accounted for by exports?".</t>
  </si>
  <si>
    <t>Note: Results in this table are based on one question about expected wage growth; "Could you say how the UK's decision to vote 'leave' in the EU referendum is likely to influence your AVERAGE WAGE GROWTH per employee over the next year? What is the percentage likelihood (probability) that it will have: i) a large positive influence, adding 1% or more, ii) minor positive influence adding less than 1%, iii) no material impact, iv) minor negative impact, subtracting less than 1%, v) a large negative influence, subtracting 1% or more." Quarterly averages are provided.</t>
  </si>
  <si>
    <t>Note: Results in this table are based on one question about the proportion of EU (non-UK) immigrants employed by firms; "What percentage of your current employees are immigrants from the rest of the EU? Please select one of the following options: i) Less than 1%, ii) 1% to 5%, iii) 6% to 10%, iv) 11% to 20%, v) 21% to 50%, vi) More than 50." Quarterly averages are provided.</t>
  </si>
  <si>
    <t>Note: Results in this table are based on one question about the UK leaving the European Union, specifically in regard to leaving the current custom and tariff arrangement,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</si>
  <si>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average number of hours spent by firm’s CEOs and CFOs planning for the UK’s eventual withdrawal from the European Union; "On average, how many hours a week are the CEO and CFO of your business spending on preparing for Brexit at the moment? Please select one option: i) None, ii) Up to 1 hour, iii) 1 to 5 hours, iv) 6 to 10 hours, v) More than 10 hours, vi) Don’t know." Quarterly averages are provided.</t>
  </si>
  <si>
    <t>Note: Results in this table are based on one question about the UK leaving the European Union, specifically with regard to potential regulatory changes,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</si>
  <si>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one question about the UK leaving the European Union, specifically in regard to potential changes around the free movement of labour within the EU,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</si>
  <si>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"Could you say how the UK's decision to vote 'leave' in the EU referendum is likely to influence your CAPITAL EXPENDITURE over the next year and then over the two years following that? In each case, what is the percentage likelihood" (with 5 scenarios provided; i) large positive influence, adding 5% or more, ii) minor positive, adding less than 5%, iii) no material impact on capital expenditure, iv) minor negative, subtracting less than 5%, v) large negative, subtracting 5% or more).</t>
  </si>
  <si>
    <t>Note: Results in this table are based on one question about the number of employees in a firm spending time on Brexit preparations; "Approximately how many employees spend some of their time on Brexit preparations each week at the moment?" Quarterly averages are provided.</t>
  </si>
  <si>
    <t>Note: Results in this table are based on one question about the average time spent on Brexit preparations by employees in a firm; "Approximately how many employees spend some of their time on Brexit preparations each week at the moment? And on average, approximately how many hours a week do those employees spend on this task?" Quarterly averages are provided.</t>
  </si>
  <si>
    <t>Note: Results in this table are based on one question about the likelihood that a deal is finalised between the UK and EU by March 2019; "What probability, in percent, do you attach to a disorderly Brexit, whereby no deal is reached by the end of March 2019?" Quarterly averages are provided</t>
  </si>
  <si>
    <t>Note: Results in this table are based on one question regarding personal views at the time of the referendum vote (23rd June 2016) about the UK leaving the EU; "Taking everything into account, how do you personally view the UK voting to leave the European Union, both now and at the time of referendum?" At the time of the referendum: (i) Very positive; (ii) Somewhat positive; (ii) Neither positive nor negative; (iv) Somewhat negative; (v) Very negative; (vi) Prefer not to state; (vii) Don’t know. Quarterly averages are provided.</t>
  </si>
  <si>
    <t>Note: Results in this table are based on one question as to whether firm’s investment hurdle rates have been affected by the UK’s decision to leave the European Union. “How the UK’s decision to vote ‘leave’ in the EU referendum affected your investment hurdle rate i.e. target rate for the total rate of return required on investment expenditure?” Please select one option: i) Increased it by a LARGE amount, adding more than 5 percentage points, ii) Increased it by a SMALL amount, adding less than 5 percentage points, iii) No change, iv) Reduced it by a SMALL amount, subtracting less than 5 percentage points, v) Reduced it by a LARGE amount, subtracting more than 5 percentage points, vi) Don’t know/not applicable.</t>
  </si>
  <si>
    <t xml:space="preserve">Note: Results in this table are based on one question regarding the impact of the UK leaving the EU on capital expenditure on staff training; In May to July 2018 the question was "Could you say how the UK’s decision to vote ‘leave’ in the EU referendum has affected your CAPITAL EXPENDITURE on training of employees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</si>
  <si>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 xml:space="preserve">Note: Results in this table are based on one question regarding the impact of the UK leaving the EU on capital expenditure on technology; In May to July 2018, the question was: "Could you say how the UK’s decision to vote ‘leave’ in the EU referendum has affected your CAPITAL EXPENDITURE on software, data, IT or website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 </t>
  </si>
  <si>
    <t>Note: Results in this table are based on one question regarding the impact of the UK leaving the EU on capital expenditure on research and development; In May to July 2018, the question was: "Could you say how the UK’s decision to vote ‘leave’ in the EU referendum has affected your CAPITAL EXPENDITURE on research and development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</si>
  <si>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Note: Results in this table are based on one question regarding the impact of the UK leaving the EU on capital expenditure on buildings and equipment; In May to July 2018, the equestion was: "Could you say how the UK’s decision to vote ‘leave’ in the EU referendum has affected your CAPITAL EXPENDITURE on machinery, equipment and buildings since the referendum? Please select one option.” (i) a large positive influence, adding 5% or more; (ii) a minor positive influence, adding less than 5%; (ii) no material impact; (iv) a minor negative influence, subtracting less than 5%; (v) a large negative influence, subtracting 5% or more. In Febraury to April 2019, the options were the same but with 10% changes as opposed to 5%. Quarterly averages are provided.</t>
  </si>
  <si>
    <t xml:space="preserve">Note: Results in this table are based on responses to the following two questions. "Does your business export goods and services from the United Kingdom?". And, “How do you think the eventual Brexit agreement will affect the revenue your business generates by selling UK-sourced goods and services in international markets, compared to what would have been the case had the UK remained a member of the EU? What is the percentage likelihood (probability) that it will:" (with five scenarios about the influence on revenue from foreign sales provided; i) a large positive influence adding 10% or more, ii) modest positive influence adding less than 10%, iii) no material impact, iv) modest negative influence subtracting less than 10%, v) large negative influence subtracting 10% or more). </t>
  </si>
  <si>
    <t>Note: Results in this table are based on responses to the following question. "How have you changed your stocks of [raw materials]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</si>
  <si>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responses to the following question. "How have you changed your stocks of [intermediate goods] ahead of the UK leaving the EU? Please select one of the following options: i) a large increase of 10% or more, ii) a minor increase of less than 10%, iii) no material change, iv) a minor reduction of less than 10%, v) a large reduction of 10% or more”.</t>
  </si>
  <si>
    <t>Note: Results in this table are based on one question regarding when respondents expect Brexit-related uncertainty to be resolved, "When do you think it is most likely that the Brexit-related uncertainty facing your business will be resolved? Please select one option: (i) By June 2019; (ii) By December 2019; (ii) during 2020; (iv) 2021 onwards; (v) Not affected by Brexit-related uncertainty.”</t>
  </si>
  <si>
    <t>Note: Results in this table are based on responses to the following question; "How important is [demand for your goods/services]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</si>
  <si>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is [availability of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</si>
  <si>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[supply chains/availability of inputs other than labour]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</si>
  <si>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[regulations]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</si>
  <si>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responses to the following question; "How important are [customs arrangements/tariffs] as a source of Brexit-related uncertainty for your business at present? (with four options provided; i) not important, ii) one of many drivers of uncertainty, iii) one of the top two or three drivers of uncertainty for our business, iv) the largest current source of uncertainty for our business)." Question was only asked to respondents who reported that Brexit was a source of uncertainty for their business in answering the question shown in S.36.</t>
  </si>
  <si>
    <t>Note: Results in this table are based on one question regarding the impact of the UK leaving the EU on overall capital expenditure; "Could you say how the UK’s decision to vote ‘leave’ in the EU referendum has affected your overall CAPITAL EXPENDITURE since the referendum? Please select one option: (i) a large positive influence, adding 10% or more; (ii) a minor positive influence, adding less than 10%; (ii) no material impact; (iv) a minor negative influence, subtracting less than 10%; (v) a large negative influence, subtracting 10% or more. “ Quarterly averages are provided.</t>
  </si>
  <si>
    <t>Note: Results in this table are based on one question about the UK leaving the European Union, specifically in regard to the UK no longer receiving EU funding, and how this could affect firm’s future investment decisions; "How is each of these aspects of the UK leaving the EU likely to affect your investment decisions over the next 3 years: customs and tariffs, regulation, EU funding, movement of people? Please select one option: i) Reduce investment, ii) No effect on investment, iii) Increase investment." Quarterly averages are provided.</t>
  </si>
  <si>
    <t>Note: Results in this table are based on responses to the following question; "Taking everything into account, how do you personally view the UK voting to leave the European Union in the June referendum?" (with five options provided; i) very positive, ii) somewhat positive, iii) neither positive nor negative, iv) somewhat negative, v) very negative).</t>
  </si>
  <si>
    <t>Data have been weighted by industry and firm size to be representative of the population of UK businesses with at least 10 employees.  For more details on the methodology used, please see</t>
  </si>
  <si>
    <t xml:space="preserve">https://www.bankofengland.co.uk/quarterly-bulletin/2017/q2/tracking-the-views-of-british-businesses-evidence-from-the-dmp </t>
  </si>
  <si>
    <t>These data can be used freely provided that they are appropriately sourced.</t>
  </si>
  <si>
    <r>
      <rPr>
        <sz val="12"/>
        <rFont val="Arial"/>
        <family val="2"/>
      </rPr>
      <t xml:space="preserve">Further information on the Decision Maker Panel is also available at </t>
    </r>
    <r>
      <rPr>
        <u/>
        <sz val="12"/>
        <color theme="10"/>
        <rFont val="Arial"/>
        <family val="2"/>
      </rPr>
      <t>www.decisionmakerpanel.co.uk.</t>
    </r>
  </si>
  <si>
    <t>May-20
to
Jul-20</t>
  </si>
  <si>
    <t>2020 Q2</t>
  </si>
  <si>
    <t>Expected impact of Covid-19 on sales (average percentage impact)</t>
  </si>
  <si>
    <t>2020 Q3</t>
  </si>
  <si>
    <t>2020 Q4</t>
  </si>
  <si>
    <t>2021 Q1</t>
  </si>
  <si>
    <t>Expected impact of Covid-19 on investment (average percentage impact)</t>
  </si>
  <si>
    <t>Expected impact of Covid-19 on employment (average percentage impact)</t>
  </si>
  <si>
    <t>Covid-19 impact on the workforce, % of respondents</t>
  </si>
  <si>
    <t>S.64</t>
  </si>
  <si>
    <t>By June 2021</t>
  </si>
  <si>
    <t>By December 2021</t>
  </si>
  <si>
    <t>May-20
to
Jun-20</t>
  </si>
  <si>
    <t>Jun-20
to
Jul-20</t>
  </si>
  <si>
    <t>Expected impact of Covid-19 on average unit costs (average percentage impact)</t>
  </si>
  <si>
    <t>S.66</t>
  </si>
  <si>
    <t>Currently using</t>
  </si>
  <si>
    <t>Plan to apply</t>
  </si>
  <si>
    <t>Applied but not successful</t>
  </si>
  <si>
    <t>Not using</t>
  </si>
  <si>
    <t>Expected impact of Covid-19 on non-labour inputs</t>
  </si>
  <si>
    <t>Usage of Government or Bank of England support schemes - Coronavirus Job Retention Scheme, % of respondents</t>
  </si>
  <si>
    <t>S.67a</t>
  </si>
  <si>
    <t>S.67b</t>
  </si>
  <si>
    <t>S.67c</t>
  </si>
  <si>
    <t>S.67d</t>
  </si>
  <si>
    <t>Usage of Government or Bank of England support schemes - Statutory Sick Pay refund, % of respondents</t>
  </si>
  <si>
    <t>Usage of Government or Bank of England support schemes - Business rates relief/holiday, % of respondents</t>
  </si>
  <si>
    <t>Usage of Government or Bank of England support schemes - Deferral of VAT payments, % of respondents</t>
  </si>
  <si>
    <t>S.67e</t>
  </si>
  <si>
    <t>S.67f</t>
  </si>
  <si>
    <t>S.67g</t>
  </si>
  <si>
    <t>S.67h</t>
  </si>
  <si>
    <t>Usage of Government or Bank of England support schemes - The HMRC Time to Pay Scheme, % of respondents</t>
  </si>
  <si>
    <t>Usage of Government or Bank of England support schemes - Coronavirus Bounce Back Loan, % of respondents</t>
  </si>
  <si>
    <t>Usage of Government or Bank of England support schemes - Bank of England COVID-19 Corporate Financing Facility, % of respondents</t>
  </si>
  <si>
    <t>Note: Results in this table are based on responses to the following question; "Has your business used or applied for any of the following Government/Bank of England support schemes?".</t>
  </si>
  <si>
    <t>Usage of Government or Bank of England support schemes - Government Coronavirus Business Interruption Loan Schemes (CBILS/CLBILS), % of respondents</t>
  </si>
  <si>
    <t>Note: Results in this table are based on responses to the following question; "Relative to what would have otherwise happened, what is your best estimate for the impact of the spread of coronavirus (Covid-19) on the sales in the following periods?".</t>
  </si>
  <si>
    <t>Note: Results in this table are based on responses to the following question; "Relative to what would have otherwise happened, what is your best estimate for the impact of the spread of coronavirus (Covid-19) on the number of employees your business has in each of the following periods?".</t>
  </si>
  <si>
    <t>Note: Results in this table are based on responses to the following question; "Relative to what would have otherwise happened, what is your best estimate for the impact of the spread of coronavirus (Covid-19) on the capital expenditure of your business in each of the following periods?".</t>
  </si>
  <si>
    <t>Note: Results in this table are based on responses to the following question; "Relative to what would otherwise have happened, what is your best estimate for the impact of measures to contain coronavirus (social distancing, hand washing, masks and other measures) on the average unit costs of your business in each of the following periods?".</t>
  </si>
  <si>
    <t>Note: Results in this table are based on responses to the following question; "Approximately what percentage of your employees do you expect to fall into the following categories in 2020 Q3 (July to September)?".</t>
  </si>
  <si>
    <t>Note: Results in this table are based on responses to the following question; "Approximately what percentage of your employees do you expect to fall into the following categories in 2020 Q4 (October to December)?".</t>
  </si>
  <si>
    <t>S.68</t>
  </si>
  <si>
    <t>Expected impact of Covid-19 on spending on research and development in 2020</t>
  </si>
  <si>
    <t>Note: Results in this table are based on responses to the following question; "Relative to what would otherwise have happened, what is your best estimate for the impact of the spread of coronavirus (Covid-19) on spending on research and development of your business in 2020?".</t>
  </si>
  <si>
    <t>S.69</t>
  </si>
  <si>
    <t>Note: Results in this table are based on responses to the following question; "Do you expect the measures to contain the coronavirus such as social distancing, hand washing, masks, and other measures to reduce the amount of goods or services that your business will be able to produce or offer in 2020 Q3 (July to September)?".</t>
  </si>
  <si>
    <t>During 2021</t>
  </si>
  <si>
    <t>During 2022</t>
  </si>
  <si>
    <t>2023 onwards</t>
  </si>
  <si>
    <t>S.65</t>
  </si>
  <si>
    <t>Aug-20
to
Oct-20</t>
  </si>
  <si>
    <t>2021 Q2</t>
  </si>
  <si>
    <t>S.70</t>
  </si>
  <si>
    <t>Expected impact of Covid-19 on average hours worked (average percentage impact)</t>
  </si>
  <si>
    <t>Note: Results in this table are based on responses to the following question; "Relative to what would have otherwise happenewhat is your best estimate for the impact of the spread of coronavirus (Covid-19) on average hours worked per active employee in each of the following periods?".</t>
  </si>
  <si>
    <t>Aug-20
to
Sep-20</t>
  </si>
  <si>
    <r>
      <t>Note:</t>
    </r>
    <r>
      <rPr>
        <sz val="7"/>
        <rFont val="Arial"/>
        <family val="2"/>
      </rPr>
      <t xml:space="preserve"> Results in this table are based on responses to the following question; "Approximately what percentage of your employees fall into the following categories?".</t>
    </r>
  </si>
  <si>
    <t>Nov-20
to
Jan-21</t>
  </si>
  <si>
    <t>2021 Q3</t>
  </si>
  <si>
    <t>2022+</t>
  </si>
  <si>
    <t>Nov-20
to
Dec-20</t>
  </si>
  <si>
    <t>Jul-20</t>
  </si>
  <si>
    <t>S.71a</t>
  </si>
  <si>
    <t>Average hours spent by CEOs managing the effects of Covid-19 over the last 6 months, % of respondents</t>
  </si>
  <si>
    <t>11 to 20 hours</t>
  </si>
  <si>
    <t>More than 20 hours</t>
  </si>
  <si>
    <t>S.71b</t>
  </si>
  <si>
    <t>Average hours spent by CEOs expected to be spent managing the effects of Covid-19 over the next 6 months, % of respondents</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</si>
  <si>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And how many hours a week do you expect them to spend on this over the next six months?  i) None, ii) Up to 1 hour, iii) 1 to 5 hours, iv) 6 to 10 hours, v) 11 to 20 hours, vi) More than 20 hours, vii) Don’t know." Quarterly averages are provided.</t>
  </si>
  <si>
    <t>Note: Results in this table are based on a question about the average number of hours spent by firm’s CEOs managing the impact of Covid-19 on their business; "Approximately how many hours a week has the CEO of your business spent managing the effects of Covid-19 on your business over the past six months? i) None, ii) Up to 1 hour, iii) 1 to 5 hours, iv) 6 to 10 hours, v) 11 to 20 hours, vi) More than 20 hours, vii) Don’t know." Quarterly averages are provided.</t>
  </si>
  <si>
    <t>2016Q3</t>
  </si>
  <si>
    <t>2016Q4</t>
  </si>
  <si>
    <t>2017Q1</t>
  </si>
  <si>
    <t>2017Q2</t>
  </si>
  <si>
    <t>2017Q3</t>
  </si>
  <si>
    <t>2017Q4</t>
  </si>
  <si>
    <t>2018Q1</t>
  </si>
  <si>
    <t>2018Q2</t>
  </si>
  <si>
    <t>2018Q3</t>
  </si>
  <si>
    <t>2018Q4</t>
  </si>
  <si>
    <t>2019Q1</t>
  </si>
  <si>
    <t>2019Q2</t>
  </si>
  <si>
    <t>2019Q3</t>
  </si>
  <si>
    <t>2019Q4</t>
  </si>
  <si>
    <t>2020Q1</t>
  </si>
  <si>
    <t>2020Q2</t>
  </si>
  <si>
    <t>2020Q3</t>
  </si>
  <si>
    <t xml:space="preserve"> Weighted Average</t>
  </si>
  <si>
    <t xml:space="preserve"> Moving Average (4Q)</t>
  </si>
  <si>
    <t>2020Q4</t>
  </si>
  <si>
    <t>B.1b &amp; B.2b</t>
  </si>
  <si>
    <t>A.1b &amp; A.2b</t>
  </si>
  <si>
    <t>A.3b &amp; A.4b</t>
  </si>
  <si>
    <t>Annual growth in AVERAGE PRICES over the past year by industry, %
&amp;
Average expected annual growth in AVERAGE PRICES over the next year by industry, %</t>
  </si>
  <si>
    <t>Annual growth in SALES REVENUE over the past year by industry, %
&amp;
Average expected annual growth in SALES REVENUE over the next year by industry, %</t>
  </si>
  <si>
    <t>Annual growth in EMPLOYMENT over the past year by industry, %
&amp;
Average expected annual growth in EMPLOYMENT over the next year by industry, %</t>
  </si>
  <si>
    <t>Annual % growth in CAPITAL EXPENDITURE over the past year by industry, %
&amp;
Average expected annual growth in CAPITAL EXPENDITURE over the next year by industry, %</t>
  </si>
  <si>
    <t>Feb-21
to
Apr-21</t>
  </si>
  <si>
    <t>2021Q1</t>
  </si>
  <si>
    <t>2021Q4</t>
  </si>
  <si>
    <t>2022Q1</t>
  </si>
  <si>
    <t>May-21
to
Jul-21</t>
  </si>
  <si>
    <t>2021Q2</t>
  </si>
  <si>
    <t>Aug-21
to
Oct-21</t>
  </si>
  <si>
    <t>2021Q3</t>
  </si>
  <si>
    <t>Expected impact of eventual Brexit deal on sales, average probability (%)</t>
  </si>
  <si>
    <t>Impact of Brexit so far on layoffs of exisitng employees, % of respondents</t>
  </si>
  <si>
    <t>By June 2022</t>
  </si>
  <si>
    <t>By December 2022</t>
  </si>
  <si>
    <t>2021 Q4</t>
  </si>
  <si>
    <t>Covid-19 impact on the workforce in 2020 Q3, % of respondents</t>
  </si>
  <si>
    <t>Covid-19 impact on the workforce in 2020 Q4, % of respondents</t>
  </si>
  <si>
    <t>Expected impact of Covid-19 on capacity of goods and services</t>
  </si>
  <si>
    <t>S.72a</t>
  </si>
  <si>
    <t>Expected proportion of full-time workers working from home in 2019</t>
  </si>
  <si>
    <t>Rarely or never</t>
  </si>
  <si>
    <t>1 day per week</t>
  </si>
  <si>
    <t>2 days per week</t>
  </si>
  <si>
    <t>3 days per week</t>
  </si>
  <si>
    <t>4 days per week</t>
  </si>
  <si>
    <t>5 or more days per week</t>
  </si>
  <si>
    <t>Note: Results in this table are based on responses to the following question; "How often did your full-time employees work from home/how often do you expect them to work from home in the following periods?"</t>
  </si>
  <si>
    <t>S.72b</t>
  </si>
  <si>
    <t>Expected proportion of full-time workers working from home in 2021 Q1</t>
  </si>
  <si>
    <t>S.72c</t>
  </si>
  <si>
    <t>Expected proportion of full-time workers working from home in 2022+</t>
  </si>
  <si>
    <t>S.73a</t>
  </si>
  <si>
    <t>Expected proportion of sales and services being delivered online and in person in 2019</t>
  </si>
  <si>
    <t>In person</t>
  </si>
  <si>
    <t>Online/phone</t>
  </si>
  <si>
    <t>Click and collect</t>
  </si>
  <si>
    <t>Note: Results in this table are based on responses to the following question; "In each of the following periods, approximately what percentage of your sales were made/do you expect to be made in the following ways?"</t>
  </si>
  <si>
    <t>S.73b</t>
  </si>
  <si>
    <t>Expected proportion of sales and services being delivered online and in person in 2021 Q1</t>
  </si>
  <si>
    <t>S.73c</t>
  </si>
  <si>
    <t>Expected proportion of sales and services being delivered online and in person in 2022+</t>
  </si>
  <si>
    <t>S.74</t>
  </si>
  <si>
    <t>Expected overall increase in level of total capital expenditure (including plant, machinery, structures, software etc) between April 2021 and March 2023, %</t>
  </si>
  <si>
    <t>Apr-21</t>
  </si>
  <si>
    <t>May-21
to
Jun-21</t>
  </si>
  <si>
    <t xml:space="preserve">Note: Results in this table are based on responses to the following question; "Do you expect the corporate tax changes announced in the March 2021 Budget to affect your capital expenditure for the period between April 2021 and March 2023? Please provide an estimate in percentage terms of how much higher/lower you expect the level of your total capital expenditure (including plant, machinery, structures, software etc) to be between April 2021 and March 2023."
</t>
  </si>
  <si>
    <t>S.75</t>
  </si>
  <si>
    <t>Expected increase in level of total capital expenditure (including plant, machinery, structures, software etc) between April 2021 and March 2023 that will be brought forward from years after March 2023, %</t>
  </si>
  <si>
    <t xml:space="preserve">Note: Results in this table are based on responses to the following question; "How much of this higher capital expenditure between April 2021 and March 2023 do you expect will be brought forward from future years after March 2023, as opposed to an increase in the long-run total?" </t>
  </si>
  <si>
    <t>S.76</t>
  </si>
  <si>
    <t>Expected impact of Brexit on average unit costs, % change</t>
  </si>
  <si>
    <t xml:space="preserve"> </t>
  </si>
  <si>
    <t>Note: Results in this table are based on responses to the following question; "Relative to what would otherwise have happened if the UK had remained a member of the EU, what is your best estimate for the impact of UK’s decision to leave the EU on the AVERAGE UNIT COSTS of your business in each of the following periods?"</t>
  </si>
  <si>
    <t>S.77</t>
  </si>
  <si>
    <t>Expected impact of Brexit on capital expenditure, % change</t>
  </si>
  <si>
    <t>Note: Results in this table are based on responses to the following question; "Relative to what would otherwise have happened if the UK had remained a member of the EU, what is your best estimate for the impact of UK’s decision to leave the EU on the CAPITAL EXPENDITURE of your business in each of the following periods?"</t>
  </si>
  <si>
    <t>S.78</t>
  </si>
  <si>
    <t>Expected impact of Covid-19 on types of expenditure in 2022+, % change</t>
  </si>
  <si>
    <t>Jul-21</t>
  </si>
  <si>
    <t>Aug-21
to
Sep-21</t>
  </si>
  <si>
    <t>Training of employees</t>
  </si>
  <si>
    <t>Software and IT</t>
  </si>
  <si>
    <t>Research and development</t>
  </si>
  <si>
    <t>Machinery and equipment</t>
  </si>
  <si>
    <t>Land and buildings</t>
  </si>
  <si>
    <t>Note: Results in this table are based on responses to the following question; "In 2022+, how do you expect the Covid-19 pandemic to affect the following types of expenditure made by your business, relative to what have otherwise happened?"</t>
  </si>
  <si>
    <t>S.79</t>
  </si>
  <si>
    <t>Percentage breakdown of physical space usage, %</t>
  </si>
  <si>
    <t>Factory/production facility space</t>
  </si>
  <si>
    <t>Retail space</t>
  </si>
  <si>
    <t>Warehousing/storage space</t>
  </si>
  <si>
    <t>Office space</t>
  </si>
  <si>
    <t>Other types of space</t>
  </si>
  <si>
    <t>Note: Results in this table are based on responses to the following question; "In 2019, approximately what percentage of the physical space that your business used fell into the following categories?"</t>
  </si>
  <si>
    <t>S.80</t>
  </si>
  <si>
    <t>Expected impact of Covid-19 on the use of physical space in 2022+, % change</t>
  </si>
  <si>
    <t xml:space="preserve">Note: Results in this table are based on responses to the following question; "In 2022+, how do you expect the Covid-19 pandemic to affect your use of the following types of physical space, relative to what have otherwise happened?"   </t>
  </si>
  <si>
    <t>S.81</t>
  </si>
  <si>
    <t>Climate change as a source of uncertainty, % of respondents</t>
  </si>
  <si>
    <t>Sep-21
to
Oct-21</t>
  </si>
  <si>
    <t>One of many drivers of uncertainty</t>
  </si>
  <si>
    <t>One of the top two or three drivers of uncertainty</t>
  </si>
  <si>
    <t>The largest current source of uncertainty</t>
  </si>
  <si>
    <t>Note: Results in this table are based on responses to the following question; "How important is climate change – both the effects of physical risks and climate related polices – as a source of uncertainty for your business?"</t>
  </si>
  <si>
    <t>S.82</t>
  </si>
  <si>
    <t>Expected impact of climate change on capital expenditure over the next three years, % impact</t>
  </si>
  <si>
    <t>A large positive influence, adding 10% or more</t>
  </si>
  <si>
    <t>A minor positive influence, adding less than 10%</t>
  </si>
  <si>
    <t>A minor negative influence, subtracting less than 10%</t>
  </si>
  <si>
    <t>A large negative influence, subtracting 10% or more</t>
  </si>
  <si>
    <t>Note: Results in this table are based on responses to the following question; "How do you expect factors related to climate change to affect the CAPITAL EXPENDITURE of your business over the next 3 years?"</t>
  </si>
  <si>
    <t>S.83</t>
  </si>
  <si>
    <t xml:space="preserve">Ease of hiring new employees compared to normal, % of respondents </t>
  </si>
  <si>
    <t>Oct-21</t>
  </si>
  <si>
    <t>Much easier</t>
  </si>
  <si>
    <t>A little easier</t>
  </si>
  <si>
    <t>About normal</t>
  </si>
  <si>
    <t>A little harder</t>
  </si>
  <si>
    <t>Much harder</t>
  </si>
  <si>
    <t>Not recruiting</t>
  </si>
  <si>
    <t>Note: Results in this table are based on responses to the following question; "Are you finding it easier or harder than normal to recruit new employees at the moment?"</t>
  </si>
  <si>
    <t>S.84</t>
  </si>
  <si>
    <t xml:space="preserve">Expected proportion of non-labour inputs disrupted over the past month, % of respondents </t>
  </si>
  <si>
    <t xml:space="preserve"> 1-10% of non-labour inputs disrupted</t>
  </si>
  <si>
    <t>11-25% of non-labour inputs disrupted</t>
  </si>
  <si>
    <t>26-50% of non-labour inputs disrupted</t>
  </si>
  <si>
    <t>&gt;50% of non-labour inputs disrupted</t>
  </si>
  <si>
    <t>Note: Results in this table are based on responses to the following question; "Over the past month, has the availability of the non-labour inputs that your business uses been disrupted?"</t>
  </si>
  <si>
    <t>2022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</si>
</sst>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71" x14ac:knownFonts="1">
    <font>
      <sz val="11"/>
      <color indexed="63"/>
      <name val="Calibri"/>
      <family val="2"/>
    </font>
    <font>
      <sz val="11"/>
      <color theme="1"/>
      <name val="Calibri"/>
      <family val="2"/>
      <scheme val="minor"/>
    </font>
    <font>
      <sz val="12"/>
      <color indexed="8"/>
      <name val="Arial"/>
      <family val="2"/>
    </font>
    <font>
      <i/>
      <sz val="12"/>
      <name val="Arial"/>
      <family val="2"/>
    </font>
    <font>
      <sz val="12"/>
      <name val="Arial"/>
      <family val="2"/>
    </font>
    <font>
      <b/>
      <sz val="12"/>
      <name val="Arial"/>
      <family val="2"/>
    </font>
    <font>
      <sz val="7"/>
      <name val="Arial"/>
      <family val="2"/>
    </font>
    <font>
      <b/>
      <sz val="7"/>
      <name val="Arial"/>
      <family val="2"/>
    </font>
    <font>
      <sz val="12"/>
      <color rgb="FF000000"/>
      <name val="Arial"/>
      <family val="2"/>
    </font>
    <font>
      <i/>
      <sz val="22"/>
      <name val="Arial"/>
      <family val="2"/>
    </font>
    <font>
      <sz val="12"/>
      <color indexed="63"/>
      <name val="Arial"/>
      <family val="2"/>
    </font>
    <font>
      <i/>
      <sz val="12"/>
      <color indexed="63"/>
      <name val="Arial"/>
      <family val="2"/>
    </font>
    <font>
      <sz val="8"/>
      <name val="Arial"/>
      <family val="2"/>
    </font>
    <font>
      <b/>
      <i/>
      <sz val="12"/>
      <color indexed="63"/>
      <name val="Arial"/>
      <family val="2"/>
    </font>
    <font>
      <i/>
      <sz val="12"/>
      <color rgb="FF000000"/>
      <name val="Arial"/>
      <family val="2"/>
    </font>
    <font>
      <sz val="11"/>
      <color indexed="63"/>
      <name val="Arial"/>
      <family val="2"/>
    </font>
    <font>
      <i/>
      <sz val="11"/>
      <color indexed="63"/>
      <name val="Arial"/>
      <family val="2"/>
    </font>
    <font>
      <sz val="11"/>
      <name val="Arial"/>
      <family val="2"/>
    </font>
    <font>
      <sz val="11"/>
      <color rgb="FF333333"/>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u/>
      <sz val="11"/>
      <color theme="10"/>
      <name val="Calibri"/>
      <family val="2"/>
      <scheme val="minor"/>
    </font>
    <font>
      <u/>
      <sz val="12"/>
      <color theme="1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b/>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sz val="12"/>
      <color rgb="FF000000"/>
      <name val="Arial"/>
      <family val="2"/>
    </font>
    <font>
      <i/>
      <sz val="12"/>
      <color rgb="FF000000"/>
      <name val="Arial"/>
      <family val="2"/>
    </font>
    <font>
      <b/>
      <sz val="12"/>
      <color indexed="63"/>
      <name val="Arial"/>
      <family val="2"/>
      <charset val="238"/>
    </font>
    <font>
      <sz val="12"/>
      <name val="Arial"/>
      <family val="2"/>
      <charset val="238"/>
    </font>
    <font>
      <b/>
      <sz val="12"/>
      <name val="Arial"/>
      <family val="2"/>
      <charset val="238"/>
    </font>
    <font>
      <b/>
      <sz val="12"/>
      <color rgb="FF000000"/>
      <name val="Arial"/>
      <family val="2"/>
      <charset val="238"/>
    </font>
    <font>
      <sz val="12"/>
      <color rgb="FF000000"/>
      <name val="Arial"/>
      <family val="2"/>
      <charset val="238"/>
    </font>
    <font>
      <i/>
      <sz val="12"/>
      <color rgb="FF000000"/>
      <name val="Arial"/>
      <family val="2"/>
      <charset val="238"/>
    </font>
    <font>
      <i/>
      <sz val="12"/>
      <color rgb="FFFF0000"/>
      <name val="Arial"/>
      <family val="2"/>
    </font>
    <font>
      <b/>
      <sz val="12"/>
      <color indexed="63"/>
      <name val="Arial"/>
      <family val="2"/>
    </font>
    <font>
      <b/>
      <sz val="12"/>
      <color theme="0"/>
      <name val="Arial"/>
      <family val="2"/>
    </font>
    <font>
      <sz val="11"/>
      <color indexed="63"/>
      <name val="Calibri"/>
      <family val="2"/>
    </font>
    <font>
      <sz val="12"/>
      <color rgb="FF000000"/>
      <name val="Arial"/>
    </font>
    <font>
      <b/>
      <sz val="12"/>
      <color rgb="FF000000"/>
      <name val="Arial"/>
    </font>
    <font>
      <i/>
      <sz val="12"/>
      <color rgb="FF000000"/>
      <name val="Arial"/>
    </font>
    <font>
      <i/>
      <sz val="11"/>
      <name val="Arial"/>
      <family val="2"/>
    </font>
  </fonts>
  <fills count="754">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E0"/>
      </patternFill>
    </fill>
    <fill>
      <patternFill patternType="solid">
        <fgColor rgb="FF92D050"/>
        <bgColor indexed="64"/>
      </patternFill>
    </fill>
    <fill>
      <patternFill patternType="solid">
        <fgColor rgb="FFEF4135"/>
        <bgColor indexed="64"/>
      </patternFill>
    </fill>
    <fill>
      <patternFill patternType="solid">
        <fgColor rgb="FFFFFFFF"/>
        <bgColor indexed="64"/>
      </patternFill>
    </fill>
  </fills>
  <borders count="754">
    <border>
      <left/>
      <right/>
      <top/>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diagonal/>
    </border>
    <border>
      <left style="thin">
        <color theme="0"/>
      </left>
      <right style="thin">
        <color theme="0"/>
      </right>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style="hair">
        <color indexed="64"/>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right style="thin">
        <color indexed="9"/>
      </right>
      <top style="thin">
        <color indexed="64"/>
      </top>
      <bottom style="thin">
        <color indexed="64"/>
      </bottom>
      <diagonal/>
    </border>
    <border>
      <left style="thin">
        <color theme="0"/>
      </left>
      <right/>
      <top style="thin">
        <color theme="0"/>
      </top>
      <bottom style="hair">
        <color indexed="64"/>
      </bottom>
      <diagonal/>
    </border>
    <border>
      <left/>
      <right/>
      <top style="thin">
        <color theme="0"/>
      </top>
      <bottom/>
      <diagonal/>
    </border>
    <border>
      <left/>
      <right/>
      <top/>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bottom/>
      <diagonal/>
    </border>
    <border>
      <left/>
      <right/>
      <top style="thin">
        <color theme="0"/>
      </top>
      <bottom style="thin">
        <color theme="0"/>
      </bottom>
      <diagonal/>
    </border>
    <border>
      <left style="thin">
        <color indexed="64"/>
      </left>
      <right/>
      <top style="thin">
        <color theme="0"/>
      </top>
      <bottom style="thin">
        <color indexed="64"/>
      </bottom>
      <diagonal/>
    </border>
    <border>
      <left style="thin">
        <color auto="1"/>
      </left>
      <right/>
      <top/>
      <bottom style="thin">
        <color auto="1"/>
      </bottom>
      <diagonal/>
    </border>
    <border>
      <left/>
      <right/>
      <top/>
      <bottom/>
      <diagonal/>
    </border>
    <border>
      <left/>
      <right/>
      <top/>
      <bottom style="thin">
        <color auto="1"/>
      </bottom>
      <diagonal/>
    </border>
    <border>
      <left/>
      <right style="thin">
        <color indexed="64"/>
      </right>
      <top style="hair">
        <color indexed="64"/>
      </top>
      <bottom style="hair">
        <color indexed="64"/>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style="thin">
        <color indexed="9"/>
      </right>
      <top style="thin">
        <color indexed="64"/>
      </top>
      <bottom/>
      <diagonal/>
    </border>
    <border>
      <left style="thin">
        <color indexed="64"/>
      </left>
      <right/>
      <top style="thin">
        <color indexed="64"/>
      </top>
      <bottom/>
      <diagonal/>
    </border>
    <border>
      <left style="thin">
        <color theme="0"/>
      </left>
      <right style="thin">
        <color indexed="9"/>
      </right>
      <top style="thin">
        <color indexed="64"/>
      </top>
      <bottom style="thin">
        <color indexed="64"/>
      </bottom>
      <diagonal/>
    </border>
    <border>
      <left style="thin">
        <color theme="0"/>
      </left>
      <right style="thin">
        <color indexed="64"/>
      </right>
      <top/>
      <bottom style="thin">
        <color theme="0"/>
      </bottom>
      <diagonal/>
    </border>
    <border>
      <left style="thin">
        <color indexed="64"/>
      </left>
      <right/>
      <top style="thin">
        <color indexed="64"/>
      </top>
      <bottom style="thin">
        <color auto="1"/>
      </bottom>
      <diagonal/>
    </border>
    <border>
      <left/>
      <right/>
      <top/>
      <bottom style="thin">
        <color theme="0"/>
      </bottom>
      <diagonal/>
    </border>
    <border>
      <left/>
      <right/>
      <top/>
      <bottom/>
      <diagonal/>
    </border>
    <border>
      <left/>
      <right/>
      <top/>
      <bottom style="thin">
        <color auto="1"/>
      </bottom>
      <diagonal/>
    </border>
    <border>
      <left/>
      <right/>
      <top/>
      <bottom/>
      <diagonal/>
    </border>
    <border>
      <left/>
      <right/>
      <top/>
      <bottom style="thin">
        <color auto="1"/>
      </bottom>
      <diagonal/>
    </border>
    <border>
      <left/>
      <right/>
      <top/>
      <bottom style="thin">
        <color auto="1"/>
      </bottom>
      <diagonal/>
    </border>
    <border>
      <left/>
      <right/>
      <top/>
      <bottom/>
      <diagonal/>
    </border>
    <border>
      <left/>
      <right/>
      <top/>
      <bottom style="thin">
        <color auto="1"/>
      </bottom>
      <diagonal/>
    </border>
    <border>
      <left/>
      <right/>
      <top/>
      <bottom/>
      <diagonal/>
    </border>
    <border>
      <left/>
      <right/>
      <top/>
      <bottom/>
      <diagonal/>
    </border>
    <border>
      <left/>
      <right/>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indexed="64"/>
      </left>
      <right style="thin">
        <color indexed="9"/>
      </right>
      <top/>
      <bottom style="thin">
        <color indexed="64"/>
      </bottom>
      <diagonal/>
    </border>
    <border>
      <left/>
      <right/>
      <top/>
      <bottom/>
      <diagonal/>
    </border>
    <border>
      <left style="thin">
        <color theme="0"/>
      </left>
      <right style="thin">
        <color theme="0"/>
      </right>
      <top style="thin">
        <color auto="1"/>
      </top>
      <bottom style="thin">
        <color theme="0"/>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style="thin">
        <color theme="0"/>
      </right>
      <top style="thin">
        <color theme="0"/>
      </top>
      <bottom/>
      <diagonal/>
    </border>
    <border>
      <left style="thin">
        <color indexed="64"/>
      </left>
      <right/>
      <top style="thin">
        <color indexed="64"/>
      </top>
      <bottom style="thin">
        <color auto="1"/>
      </bottom>
      <diagonal/>
    </border>
    <border>
      <left style="hair">
        <color indexed="64"/>
      </left>
      <right/>
      <top style="hair">
        <color indexed="64"/>
      </top>
      <bottom style="hair">
        <color indexed="64"/>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style="thin">
        <color indexed="64"/>
      </left>
      <right/>
      <top style="thin">
        <color indexed="64"/>
      </top>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style="thin">
        <color indexed="64"/>
      </left>
      <right style="thin">
        <color theme="0"/>
      </right>
      <top style="thin">
        <color indexed="64"/>
      </top>
      <bottom style="thin">
        <color theme="0"/>
      </bottom>
      <diagonal/>
    </border>
    <border>
      <left/>
      <right/>
      <top style="thin">
        <color auto="1"/>
      </top>
      <bottom style="thin">
        <color auto="1"/>
      </bottom>
      <diagonal/>
    </border>
    <border>
      <left/>
      <right/>
      <top/>
      <bottom/>
      <diagonal/>
    </border>
    <border>
      <left/>
      <right/>
      <top/>
      <bottom style="thin">
        <color auto="1"/>
      </bottom>
      <diagonal/>
    </border>
    <border>
      <left style="thin">
        <color rgb="FFFFFFFF"/>
      </left>
      <right style="thin">
        <color rgb="FFFFFFFF"/>
      </right>
      <top/>
      <bottom/>
      <diagonal/>
    </border>
    <border>
      <left style="thin">
        <color indexed="64"/>
      </left>
      <right/>
      <top style="thin">
        <color indexed="64"/>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top/>
      <bottom/>
      <diagonal/>
    </border>
    <border>
      <left/>
      <right/>
      <top/>
      <bottom/>
      <diagonal/>
    </border>
    <border>
      <left/>
      <right/>
      <top/>
      <bottom/>
      <diagonal/>
    </border>
    <border>
      <left/>
      <right/>
      <top style="thin">
        <color auto="1"/>
      </top>
      <bottom/>
      <diagonal/>
    </border>
    <border>
      <left/>
      <right/>
      <top/>
      <bottom/>
      <diagonal/>
    </border>
    <border>
      <left/>
      <right/>
      <top style="thin">
        <color auto="1"/>
      </top>
      <bottom style="thin">
        <color auto="1"/>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style="thin">
        <color rgb="FFFFFFFF"/>
      </left>
      <right style="thin">
        <color rgb="FFFFFFFF"/>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diagonal/>
    </border>
    <border>
      <left/>
      <right/>
      <top/>
      <bottom style="thin">
        <color auto="1"/>
      </bottom>
      <diagonal/>
    </border>
    <border>
      <left style="thin">
        <color theme="0"/>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9"/>
      </left>
      <right/>
      <top/>
      <bottom style="thin">
        <color indexed="64"/>
      </bottom>
      <diagonal/>
    </border>
    <border>
      <left style="thin">
        <color indexed="64"/>
      </left>
      <right/>
      <top/>
      <bottom style="thin">
        <color auto="1"/>
      </bottom>
      <diagonal/>
    </border>
    <border>
      <left style="thin">
        <color indexed="64"/>
      </left>
      <right style="thin">
        <color indexed="9"/>
      </right>
      <top style="thin">
        <color indexed="64"/>
      </top>
      <bottom style="thin">
        <color indexed="64"/>
      </bottom>
      <diagonal/>
    </border>
    <border>
      <left style="thin">
        <color indexed="64"/>
      </left>
      <right style="thin">
        <color indexed="9"/>
      </right>
      <top style="thin">
        <color indexed="64"/>
      </top>
      <bottom style="thin">
        <color indexed="9"/>
      </bottom>
      <diagonal/>
    </border>
    <border>
      <left/>
      <right/>
      <top style="thin">
        <color indexed="64"/>
      </top>
      <bottom style="thin">
        <color auto="1"/>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top style="thin">
        <color auto="1"/>
      </top>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right/>
      <top style="hair">
        <color indexed="64"/>
      </top>
      <bottom style="hair">
        <color indexed="64"/>
      </bottom>
      <diagonal/>
    </border>
    <border>
      <left/>
      <right/>
      <top style="thin">
        <color indexed="64"/>
      </top>
      <bottom style="thin">
        <color auto="1"/>
      </bottom>
      <diagonal/>
    </border>
    <border>
      <left style="thin">
        <color indexed="64"/>
      </left>
      <right style="thin">
        <color indexed="9"/>
      </right>
      <top style="thin">
        <color indexed="64"/>
      </top>
      <bottom/>
      <diagonal/>
    </border>
    <border>
      <left style="thin">
        <color indexed="64"/>
      </left>
      <right/>
      <top style="thin">
        <color indexed="64"/>
      </top>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9"/>
      </right>
      <top style="thin">
        <color indexed="64"/>
      </top>
      <bottom style="thin">
        <color indexed="64"/>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style="thin">
        <color indexed="64"/>
      </left>
      <right style="thin">
        <color indexed="9"/>
      </right>
      <top/>
      <bottom style="thin">
        <color indexed="9"/>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auto="1"/>
      </bottom>
      <diagonal/>
    </border>
    <border>
      <left style="thin">
        <color theme="0"/>
      </left>
      <right/>
      <top style="hair">
        <color indexed="64"/>
      </top>
      <bottom style="hair">
        <color indexed="64"/>
      </bottom>
      <diagonal/>
    </border>
    <border>
      <left style="thin">
        <color theme="0"/>
      </left>
      <right style="thin">
        <color theme="0"/>
      </right>
      <top/>
      <bottom style="thin">
        <color indexed="64"/>
      </bottom>
      <diagonal/>
    </border>
    <border>
      <left/>
      <right style="thin">
        <color theme="0"/>
      </right>
      <top/>
      <bottom style="thin">
        <color indexed="64"/>
      </bottom>
      <diagonal/>
    </border>
    <border>
      <left/>
      <right style="thin">
        <color theme="0"/>
      </right>
      <top style="thin">
        <color theme="0"/>
      </top>
      <bottom style="thin">
        <color indexed="64"/>
      </bottom>
      <diagonal/>
    </border>
    <border>
      <left style="hair">
        <color indexed="64"/>
      </left>
      <right/>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style="thin">
        <color indexed="9"/>
      </right>
      <top/>
      <bottom style="thin">
        <color indexed="64"/>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style="thin">
        <color auto="1"/>
      </right>
      <top/>
      <bottom style="thin">
        <color indexed="64"/>
      </bottom>
      <diagonal/>
    </border>
    <border>
      <left style="thin">
        <color rgb="FFFFFFFF"/>
      </left>
      <right style="thin">
        <color auto="1"/>
      </right>
      <top style="thin">
        <color auto="1"/>
      </top>
      <bottom style="thin">
        <color indexed="64"/>
      </bottom>
      <diagonal/>
    </border>
    <border>
      <left style="thin">
        <color indexed="64"/>
      </left>
      <right/>
      <top/>
      <bottom style="thin">
        <color auto="1"/>
      </bottom>
      <diagonal/>
    </border>
    <border>
      <left/>
      <right style="thin">
        <color indexed="9"/>
      </right>
      <top style="thin">
        <color indexed="64"/>
      </top>
      <bottom/>
      <diagonal/>
    </border>
    <border>
      <left style="thin">
        <color indexed="64"/>
      </left>
      <right/>
      <top style="thin">
        <color indexed="64"/>
      </top>
      <bottom/>
      <diagonal/>
    </border>
    <border>
      <left/>
      <right style="thin">
        <color theme="0"/>
      </right>
      <top style="thin">
        <color auto="1"/>
      </top>
      <bottom style="thin">
        <color auto="1"/>
      </bottom>
      <diagonal/>
    </border>
    <border>
      <left/>
      <right style="thin">
        <color indexed="9"/>
      </right>
      <top/>
      <bottom/>
      <diagonal/>
    </border>
    <border>
      <left/>
      <right style="thin">
        <color indexed="64"/>
      </right>
      <top/>
      <bottom/>
      <diagonal/>
    </border>
    <border>
      <left/>
      <right style="thin">
        <color theme="0"/>
      </right>
      <top style="thin">
        <color indexed="64"/>
      </top>
      <bottom/>
      <diagonal/>
    </border>
  </borders>
  <cellStyleXfs count="4">
    <xf numFmtId="0" fontId="0" fillId="0" borderId="0"/>
    <xf numFmtId="0" fontId="1" fillId="0" borderId="125"/>
    <xf numFmtId="0" fontId="490" fillId="0" borderId="125" applyNumberFormat="0" applyFill="0" applyBorder="0" applyAlignment="0" applyProtection="0"/>
    <xf numFmtId="0" fontId="1166" fillId="0" borderId="700"/>
  </cellStyleXfs>
  <cellXfs count="2020">
    <xf numFmtId="0" fontId="0" fillId="0" borderId="0" xfId="0"/>
    <xf numFmtId="0" fontId="2" fillId="0" borderId="0" xfId="0" applyFont="1"/>
    <xf numFmtId="0" fontId="3" fillId="0" borderId="1" xfId="0" applyFont="1" applyBorder="1" applyAlignment="1">
      <alignment horizontal="right"/>
    </xf>
    <xf numFmtId="0" fontId="4" fillId="0" borderId="10" xfId="0" applyFont="1" applyBorder="1"/>
    <xf numFmtId="0" fontId="4" fillId="0" borderId="12" xfId="0" applyFont="1" applyBorder="1"/>
    <xf numFmtId="0" fontId="4" fillId="0" borderId="13" xfId="0" applyFont="1" applyBorder="1"/>
    <xf numFmtId="0" fontId="4" fillId="5" borderId="10" xfId="0" applyFont="1" applyFill="1" applyBorder="1"/>
    <xf numFmtId="0" fontId="4" fillId="5" borderId="0" xfId="0" applyFont="1" applyFill="1"/>
    <xf numFmtId="0" fontId="4" fillId="5" borderId="12" xfId="0" applyFont="1" applyFill="1" applyBorder="1"/>
    <xf numFmtId="0" fontId="4" fillId="5" borderId="9" xfId="0" applyFont="1" applyFill="1" applyBorder="1"/>
    <xf numFmtId="0" fontId="4" fillId="5" borderId="14" xfId="0" applyFont="1" applyFill="1" applyBorder="1"/>
    <xf numFmtId="0" fontId="4" fillId="5" borderId="15" xfId="0" applyFont="1" applyFill="1" applyBorder="1"/>
    <xf numFmtId="0" fontId="4" fillId="5" borderId="17" xfId="0" applyFont="1" applyFill="1" applyBorder="1"/>
    <xf numFmtId="0" fontId="4" fillId="5" borderId="12" xfId="0" applyFont="1" applyFill="1" applyBorder="1" applyAlignment="1">
      <alignment horizontal="right"/>
    </xf>
    <xf numFmtId="0" fontId="3" fillId="5" borderId="12" xfId="0" applyFont="1" applyFill="1" applyBorder="1" applyAlignment="1">
      <alignment horizontal="center" vertical="center"/>
    </xf>
    <xf numFmtId="0" fontId="3" fillId="5" borderId="17" xfId="0" applyFont="1" applyFill="1" applyBorder="1" applyAlignment="1">
      <alignment horizontal="right"/>
    </xf>
    <xf numFmtId="0" fontId="4" fillId="5" borderId="13" xfId="0" applyFont="1" applyFill="1" applyBorder="1"/>
    <xf numFmtId="0" fontId="4" fillId="5" borderId="17" xfId="0" applyFont="1" applyFill="1" applyBorder="1" applyAlignment="1">
      <alignment horizontal="left" vertical="top"/>
    </xf>
    <xf numFmtId="0" fontId="4" fillId="5" borderId="21" xfId="0" applyFont="1" applyFill="1" applyBorder="1"/>
    <xf numFmtId="1" fontId="8" fillId="5" borderId="17" xfId="0" applyNumberFormat="1" applyFont="1" applyFill="1" applyBorder="1" applyAlignment="1" applyProtection="1">
      <alignment horizontal="center" vertical="center"/>
    </xf>
    <xf numFmtId="0" fontId="4" fillId="5" borderId="24" xfId="0" applyFont="1" applyFill="1" applyBorder="1"/>
    <xf numFmtId="0" fontId="3" fillId="5" borderId="1" xfId="0" applyFont="1" applyFill="1" applyBorder="1" applyAlignment="1">
      <alignment horizontal="right"/>
    </xf>
    <xf numFmtId="0" fontId="4" fillId="0" borderId="20" xfId="0" applyFont="1" applyBorder="1"/>
    <xf numFmtId="0" fontId="4" fillId="0" borderId="10" xfId="0" applyFont="1" applyBorder="1" applyAlignment="1">
      <alignment horizontal="left" vertical="top"/>
    </xf>
    <xf numFmtId="0" fontId="4" fillId="5" borderId="27" xfId="0" applyFont="1" applyFill="1" applyBorder="1" applyAlignment="1">
      <alignment horizontal="right"/>
    </xf>
    <xf numFmtId="0" fontId="2" fillId="5" borderId="0" xfId="0" applyFont="1" applyFill="1"/>
    <xf numFmtId="0" fontId="2" fillId="5" borderId="2" xfId="0" applyFont="1" applyFill="1" applyBorder="1" applyAlignment="1">
      <alignment horizontal="center" vertical="center"/>
    </xf>
    <xf numFmtId="0" fontId="10" fillId="5" borderId="0" xfId="0" applyFont="1" applyFill="1"/>
    <xf numFmtId="0" fontId="10" fillId="5" borderId="29" xfId="0" applyFont="1" applyFill="1" applyBorder="1"/>
    <xf numFmtId="0" fontId="0" fillId="5" borderId="29" xfId="0" applyFill="1" applyBorder="1"/>
    <xf numFmtId="3" fontId="10" fillId="5" borderId="0" xfId="0" applyNumberFormat="1" applyFont="1" applyFill="1"/>
    <xf numFmtId="0" fontId="0" fillId="5" borderId="33" xfId="0" applyFill="1" applyBorder="1"/>
    <xf numFmtId="0" fontId="10" fillId="5" borderId="33" xfId="0" applyFont="1" applyFill="1" applyBorder="1"/>
    <xf numFmtId="0" fontId="4" fillId="5" borderId="33" xfId="0" applyNumberFormat="1" applyFont="1" applyFill="1" applyBorder="1" applyAlignment="1">
      <alignment horizontal="right"/>
    </xf>
    <xf numFmtId="0" fontId="12" fillId="5" borderId="33" xfId="0" applyNumberFormat="1" applyFont="1" applyFill="1" applyBorder="1" applyAlignment="1"/>
    <xf numFmtId="0" fontId="10" fillId="5" borderId="33" xfId="0" applyFont="1" applyFill="1" applyBorder="1" applyAlignment="1">
      <alignment horizontal="center" vertical="center"/>
    </xf>
    <xf numFmtId="9" fontId="4" fillId="5" borderId="33" xfId="0" applyNumberFormat="1" applyFont="1" applyFill="1" applyBorder="1" applyAlignment="1">
      <alignment horizontal="center" vertical="center"/>
    </xf>
    <xf numFmtId="0" fontId="0" fillId="5" borderId="34" xfId="0" applyFill="1" applyBorder="1"/>
    <xf numFmtId="0" fontId="4" fillId="5" borderId="32" xfId="0" applyNumberFormat="1" applyFont="1" applyFill="1" applyBorder="1" applyAlignment="1">
      <alignment horizontal="right"/>
    </xf>
    <xf numFmtId="0" fontId="11" fillId="5" borderId="37" xfId="0" applyFont="1" applyFill="1" applyBorder="1" applyAlignment="1">
      <alignment horizontal="left" vertical="top"/>
    </xf>
    <xf numFmtId="0" fontId="10" fillId="5" borderId="37" xfId="0" applyFont="1" applyFill="1" applyBorder="1"/>
    <xf numFmtId="0" fontId="11" fillId="5" borderId="38" xfId="0" applyFont="1" applyFill="1" applyBorder="1" applyAlignment="1">
      <alignment horizontal="left" vertical="top"/>
    </xf>
    <xf numFmtId="0" fontId="10" fillId="5" borderId="0" xfId="0" applyFont="1" applyFill="1" applyAlignment="1">
      <alignment horizontal="center" vertical="center"/>
    </xf>
    <xf numFmtId="0" fontId="4" fillId="0" borderId="0" xfId="0" applyFont="1"/>
    <xf numFmtId="0" fontId="4" fillId="5" borderId="27" xfId="0" applyFont="1" applyFill="1" applyBorder="1"/>
    <xf numFmtId="0" fontId="4" fillId="0" borderId="41" xfId="0" applyFont="1" applyBorder="1" applyAlignment="1">
      <alignment horizontal="right" vertical="center" wrapText="1"/>
    </xf>
    <xf numFmtId="0" fontId="4" fillId="5" borderId="40" xfId="0" applyFont="1" applyFill="1" applyBorder="1" applyAlignment="1">
      <alignment horizontal="right" vertical="center" wrapText="1"/>
    </xf>
    <xf numFmtId="0" fontId="4" fillId="5" borderId="42" xfId="0" applyNumberFormat="1" applyFont="1" applyFill="1" applyBorder="1" applyAlignment="1">
      <alignment horizontal="right"/>
    </xf>
    <xf numFmtId="0" fontId="4" fillId="0" borderId="43" xfId="0" applyFont="1" applyBorder="1" applyAlignment="1">
      <alignment horizontal="right" vertical="center" wrapText="1"/>
    </xf>
    <xf numFmtId="0" fontId="4" fillId="5" borderId="22" xfId="0" applyFont="1" applyFill="1" applyBorder="1"/>
    <xf numFmtId="0" fontId="4" fillId="5" borderId="44" xfId="0" applyFont="1" applyFill="1" applyBorder="1"/>
    <xf numFmtId="0" fontId="4" fillId="5" borderId="39" xfId="0" applyFont="1" applyFill="1" applyBorder="1"/>
    <xf numFmtId="0" fontId="4" fillId="5" borderId="25" xfId="0" applyFont="1" applyFill="1" applyBorder="1"/>
    <xf numFmtId="0" fontId="3" fillId="5" borderId="23" xfId="0" applyFont="1" applyFill="1" applyBorder="1" applyAlignment="1">
      <alignment horizontal="right" vertical="center"/>
    </xf>
    <xf numFmtId="0" fontId="4" fillId="5" borderId="3" xfId="0" applyFont="1" applyFill="1" applyBorder="1" applyAlignment="1">
      <alignment horizontal="center" vertical="center"/>
    </xf>
    <xf numFmtId="0" fontId="4" fillId="5" borderId="47" xfId="0" applyFont="1" applyFill="1" applyBorder="1"/>
    <xf numFmtId="0" fontId="3" fillId="5" borderId="27" xfId="0" applyFont="1" applyFill="1" applyBorder="1" applyAlignment="1">
      <alignment horizontal="center" vertical="center"/>
    </xf>
    <xf numFmtId="0" fontId="4" fillId="5" borderId="49" xfId="0" applyFont="1" applyFill="1" applyBorder="1"/>
    <xf numFmtId="0" fontId="4" fillId="5" borderId="28" xfId="0" applyFont="1" applyFill="1" applyBorder="1"/>
    <xf numFmtId="0" fontId="2" fillId="5" borderId="50" xfId="0" applyFont="1" applyFill="1" applyBorder="1"/>
    <xf numFmtId="0" fontId="4" fillId="5" borderId="51" xfId="0" applyFont="1" applyFill="1" applyBorder="1"/>
    <xf numFmtId="0" fontId="4" fillId="5" borderId="53" xfId="0" applyFont="1" applyFill="1" applyBorder="1"/>
    <xf numFmtId="0" fontId="4" fillId="5" borderId="52" xfId="0" applyFont="1" applyFill="1" applyBorder="1"/>
    <xf numFmtId="0" fontId="9" fillId="5" borderId="18" xfId="0" applyFont="1" applyFill="1" applyBorder="1" applyAlignment="1">
      <alignment horizontal="center" vertical="center"/>
    </xf>
    <xf numFmtId="0" fontId="0" fillId="5" borderId="53" xfId="0" applyFill="1" applyBorder="1"/>
    <xf numFmtId="0" fontId="0" fillId="5" borderId="52" xfId="0" applyFill="1" applyBorder="1"/>
    <xf numFmtId="0" fontId="4" fillId="5" borderId="30" xfId="0" applyFont="1" applyFill="1" applyBorder="1"/>
    <xf numFmtId="0" fontId="4" fillId="5" borderId="54" xfId="0" applyFont="1" applyFill="1" applyBorder="1"/>
    <xf numFmtId="0" fontId="4" fillId="5" borderId="46" xfId="0" applyFont="1" applyFill="1" applyBorder="1"/>
    <xf numFmtId="0" fontId="2" fillId="5" borderId="55" xfId="0" applyFont="1" applyFill="1" applyBorder="1"/>
    <xf numFmtId="0" fontId="2" fillId="5" borderId="56" xfId="0" applyFont="1" applyFill="1" applyBorder="1"/>
    <xf numFmtId="0" fontId="4" fillId="5" borderId="72" xfId="0" applyFont="1" applyFill="1" applyBorder="1"/>
    <xf numFmtId="0" fontId="2" fillId="5" borderId="72" xfId="0" applyFont="1" applyFill="1" applyBorder="1"/>
    <xf numFmtId="0" fontId="2" fillId="5" borderId="73" xfId="0" applyFont="1" applyFill="1" applyBorder="1"/>
    <xf numFmtId="0" fontId="4" fillId="5" borderId="73" xfId="0" applyFont="1" applyFill="1" applyBorder="1"/>
    <xf numFmtId="0" fontId="0" fillId="5" borderId="73" xfId="0" applyFill="1" applyBorder="1"/>
    <xf numFmtId="0" fontId="0" fillId="5" borderId="72" xfId="0" applyFill="1" applyBorder="1"/>
    <xf numFmtId="0" fontId="13" fillId="5" borderId="36" xfId="0" applyFont="1" applyFill="1" applyBorder="1" applyAlignment="1">
      <alignment horizontal="center" vertical="center"/>
    </xf>
    <xf numFmtId="0" fontId="15" fillId="5" borderId="0" xfId="0" applyFont="1" applyFill="1"/>
    <xf numFmtId="164" fontId="8" fillId="5" borderId="26" xfId="0" applyNumberFormat="1" applyFont="1" applyFill="1" applyBorder="1" applyAlignment="1" applyProtection="1">
      <alignment horizontal="center" vertical="center"/>
    </xf>
    <xf numFmtId="164" fontId="8" fillId="5" borderId="28" xfId="0" applyNumberFormat="1" applyFont="1" applyFill="1" applyBorder="1" applyAlignment="1" applyProtection="1">
      <alignment horizontal="center" vertical="center"/>
    </xf>
    <xf numFmtId="164" fontId="8" fillId="5" borderId="12" xfId="0" applyNumberFormat="1" applyFont="1" applyFill="1" applyBorder="1" applyAlignment="1" applyProtection="1">
      <alignment horizontal="center" vertical="center"/>
    </xf>
    <xf numFmtId="0" fontId="18" fillId="5" borderId="7" xfId="0" applyNumberFormat="1" applyFont="1" applyFill="1" applyBorder="1" applyAlignment="1" applyProtection="1"/>
    <xf numFmtId="0" fontId="18" fillId="5" borderId="8" xfId="0" applyNumberFormat="1" applyFont="1" applyFill="1" applyBorder="1" applyAlignment="1" applyProtection="1"/>
    <xf numFmtId="1" fontId="8" fillId="5" borderId="47" xfId="0" applyNumberFormat="1" applyFont="1" applyFill="1" applyBorder="1" applyAlignment="1" applyProtection="1">
      <alignment horizontal="center" vertical="center"/>
    </xf>
    <xf numFmtId="0" fontId="15" fillId="0" borderId="0" xfId="0" applyFont="1"/>
    <xf numFmtId="0" fontId="18" fillId="3" borderId="5" xfId="0" applyNumberFormat="1" applyFont="1" applyFill="1" applyBorder="1" applyAlignment="1" applyProtection="1"/>
    <xf numFmtId="0" fontId="18" fillId="4" borderId="6" xfId="0" applyNumberFormat="1" applyFont="1" applyFill="1" applyBorder="1" applyAlignment="1" applyProtection="1"/>
    <xf numFmtId="0" fontId="18" fillId="2" borderId="4" xfId="0" applyNumberFormat="1" applyFont="1" applyFill="1" applyBorder="1" applyAlignment="1" applyProtection="1"/>
    <xf numFmtId="0" fontId="4" fillId="5" borderId="74" xfId="0" applyFont="1" applyFill="1" applyBorder="1"/>
    <xf numFmtId="164" fontId="8" fillId="5" borderId="74" xfId="0" applyNumberFormat="1" applyFont="1" applyFill="1" applyBorder="1" applyAlignment="1" applyProtection="1">
      <alignment horizontal="center" vertical="center"/>
    </xf>
    <xf numFmtId="0" fontId="2" fillId="5" borderId="74" xfId="0" applyFont="1" applyFill="1" applyBorder="1"/>
    <xf numFmtId="164" fontId="19" fillId="20" borderId="76" xfId="0" applyNumberFormat="1" applyFont="1" applyFill="1" applyBorder="1" applyAlignment="1" applyProtection="1">
      <alignment horizontal="center" vertical="center"/>
    </xf>
    <xf numFmtId="164" fontId="20" fillId="21" borderId="77" xfId="0" applyNumberFormat="1" applyFont="1" applyFill="1" applyBorder="1" applyAlignment="1" applyProtection="1">
      <alignment horizontal="center" vertical="center"/>
    </xf>
    <xf numFmtId="164" fontId="21" fillId="22" borderId="78" xfId="0" applyNumberFormat="1" applyFont="1" applyFill="1" applyBorder="1" applyAlignment="1" applyProtection="1">
      <alignment horizontal="center" vertical="center"/>
    </xf>
    <xf numFmtId="0" fontId="4" fillId="5" borderId="13" xfId="0" applyFont="1" applyFill="1" applyBorder="1" applyAlignment="1">
      <alignment horizontal="left"/>
    </xf>
    <xf numFmtId="0" fontId="4" fillId="5" borderId="18" xfId="0" applyFont="1" applyFill="1" applyBorder="1" applyAlignment="1">
      <alignment horizontal="left"/>
    </xf>
    <xf numFmtId="0" fontId="4" fillId="5" borderId="17" xfId="0" applyFont="1" applyFill="1" applyBorder="1" applyAlignment="1">
      <alignment horizontal="left"/>
    </xf>
    <xf numFmtId="0" fontId="4" fillId="5" borderId="0" xfId="0" applyFont="1" applyFill="1" applyAlignment="1">
      <alignment horizontal="left" vertical="top"/>
    </xf>
    <xf numFmtId="0" fontId="3" fillId="5" borderId="81" xfId="0" applyFont="1" applyFill="1" applyBorder="1" applyAlignment="1">
      <alignment horizontal="right" vertical="center"/>
    </xf>
    <xf numFmtId="0" fontId="2" fillId="5" borderId="82" xfId="0" applyFont="1" applyFill="1" applyBorder="1"/>
    <xf numFmtId="164" fontId="8" fillId="23" borderId="75" xfId="0" applyNumberFormat="1" applyFont="1" applyFill="1" applyBorder="1" applyAlignment="1" applyProtection="1">
      <alignment horizontal="right" vertical="center"/>
    </xf>
    <xf numFmtId="164" fontId="8" fillId="23" borderId="79" xfId="0" applyNumberFormat="1" applyFont="1" applyFill="1" applyBorder="1" applyAlignment="1" applyProtection="1">
      <alignment horizontal="right" vertical="center"/>
    </xf>
    <xf numFmtId="164" fontId="8" fillId="23" borderId="80" xfId="0" applyNumberFormat="1" applyFont="1" applyFill="1" applyBorder="1" applyAlignment="1" applyProtection="1">
      <alignment horizontal="right" vertical="center"/>
    </xf>
    <xf numFmtId="164" fontId="8" fillId="5" borderId="83" xfId="0" applyNumberFormat="1" applyFont="1" applyFill="1" applyBorder="1" applyAlignment="1" applyProtection="1">
      <alignment horizontal="center" vertical="center"/>
    </xf>
    <xf numFmtId="0" fontId="4" fillId="5" borderId="15" xfId="0" applyFont="1" applyFill="1" applyBorder="1"/>
    <xf numFmtId="0" fontId="4" fillId="5" borderId="28" xfId="0" applyFont="1" applyFill="1" applyBorder="1"/>
    <xf numFmtId="0" fontId="4" fillId="5" borderId="87" xfId="0" applyFont="1" applyFill="1" applyBorder="1"/>
    <xf numFmtId="0" fontId="4" fillId="5" borderId="88" xfId="0" applyFont="1" applyFill="1" applyBorder="1"/>
    <xf numFmtId="0" fontId="4" fillId="5" borderId="16" xfId="0" applyFont="1" applyFill="1" applyBorder="1"/>
    <xf numFmtId="0" fontId="2" fillId="5" borderId="87" xfId="0" applyFont="1" applyFill="1" applyBorder="1"/>
    <xf numFmtId="0" fontId="2" fillId="5" borderId="88" xfId="0" applyFont="1" applyFill="1" applyBorder="1"/>
    <xf numFmtId="1" fontId="3" fillId="5" borderId="87" xfId="0" applyNumberFormat="1" applyFont="1" applyFill="1" applyBorder="1" applyAlignment="1" applyProtection="1">
      <alignment horizontal="center" vertical="center"/>
    </xf>
    <xf numFmtId="1" fontId="3" fillId="5" borderId="88" xfId="0" applyNumberFormat="1" applyFont="1" applyFill="1" applyBorder="1" applyAlignment="1" applyProtection="1">
      <alignment horizontal="center" vertical="center"/>
    </xf>
    <xf numFmtId="0" fontId="0" fillId="5" borderId="88" xfId="0" applyFill="1" applyBorder="1"/>
    <xf numFmtId="0" fontId="0" fillId="5" borderId="87" xfId="0" applyFill="1" applyBorder="1"/>
    <xf numFmtId="0" fontId="4" fillId="5" borderId="15" xfId="0" applyFont="1" applyFill="1" applyBorder="1"/>
    <xf numFmtId="0" fontId="4" fillId="5" borderId="28" xfId="0" applyFont="1" applyFill="1" applyBorder="1"/>
    <xf numFmtId="0" fontId="4" fillId="5" borderId="97" xfId="0" applyFont="1" applyFill="1" applyBorder="1"/>
    <xf numFmtId="0" fontId="4" fillId="5" borderId="96" xfId="0" applyFont="1" applyFill="1" applyBorder="1"/>
    <xf numFmtId="0" fontId="2" fillId="5" borderId="96" xfId="0" applyFont="1" applyFill="1" applyBorder="1"/>
    <xf numFmtId="0" fontId="2" fillId="5" borderId="97" xfId="0" applyFont="1" applyFill="1" applyBorder="1"/>
    <xf numFmtId="1" fontId="3" fillId="5" borderId="96" xfId="0" applyNumberFormat="1" applyFont="1" applyFill="1" applyBorder="1" applyAlignment="1" applyProtection="1">
      <alignment horizontal="center" vertical="center"/>
    </xf>
    <xf numFmtId="1" fontId="3" fillId="5" borderId="97" xfId="0" applyNumberFormat="1" applyFont="1" applyFill="1" applyBorder="1" applyAlignment="1" applyProtection="1">
      <alignment horizontal="center" vertical="center"/>
    </xf>
    <xf numFmtId="0" fontId="0" fillId="5" borderId="97" xfId="0" applyFill="1" applyBorder="1"/>
    <xf numFmtId="0" fontId="0" fillId="5" borderId="96" xfId="0" applyFill="1" applyBorder="1"/>
    <xf numFmtId="0" fontId="4" fillId="5" borderId="98" xfId="0" applyFont="1" applyFill="1" applyBorder="1"/>
    <xf numFmtId="0" fontId="24" fillId="29" borderId="98" xfId="0" applyNumberFormat="1" applyFont="1" applyFill="1" applyBorder="1" applyAlignment="1" applyProtection="1">
      <alignment horizontal="center" vertical="center"/>
    </xf>
    <xf numFmtId="0" fontId="25" fillId="29" borderId="98" xfId="0" applyNumberFormat="1" applyFont="1" applyFill="1" applyBorder="1" applyAlignment="1" applyProtection="1">
      <alignment horizontal="center" vertical="center"/>
    </xf>
    <xf numFmtId="0" fontId="26" fillId="29" borderId="98" xfId="0" applyNumberFormat="1" applyFont="1" applyFill="1" applyBorder="1" applyAlignment="1" applyProtection="1">
      <alignment horizontal="center" vertical="center"/>
    </xf>
    <xf numFmtId="0" fontId="27" fillId="29" borderId="98" xfId="0" applyNumberFormat="1" applyFont="1" applyFill="1" applyBorder="1" applyAlignment="1" applyProtection="1">
      <alignment horizontal="center" vertical="center"/>
    </xf>
    <xf numFmtId="0" fontId="28" fillId="29" borderId="98" xfId="0" applyNumberFormat="1" applyFont="1" applyFill="1" applyBorder="1" applyAlignment="1" applyProtection="1">
      <alignment horizontal="center" vertical="center"/>
    </xf>
    <xf numFmtId="0" fontId="29" fillId="29" borderId="98" xfId="0" applyNumberFormat="1" applyFont="1" applyFill="1" applyBorder="1" applyAlignment="1" applyProtection="1">
      <alignment horizontal="center" vertical="center"/>
    </xf>
    <xf numFmtId="0" fontId="30" fillId="29" borderId="98" xfId="0" applyNumberFormat="1" applyFont="1" applyFill="1" applyBorder="1" applyAlignment="1" applyProtection="1">
      <alignment horizontal="center" vertical="center"/>
    </xf>
    <xf numFmtId="0" fontId="31" fillId="29" borderId="98" xfId="0" applyNumberFormat="1" applyFont="1" applyFill="1" applyBorder="1" applyAlignment="1" applyProtection="1">
      <alignment horizontal="center" vertical="center"/>
    </xf>
    <xf numFmtId="0" fontId="32" fillId="29" borderId="98" xfId="0" applyNumberFormat="1" applyFont="1" applyFill="1" applyBorder="1" applyAlignment="1" applyProtection="1">
      <alignment horizontal="center" vertical="center"/>
    </xf>
    <xf numFmtId="0" fontId="33" fillId="29" borderId="98" xfId="0" applyNumberFormat="1" applyFont="1" applyFill="1" applyBorder="1" applyAlignment="1" applyProtection="1">
      <alignment horizontal="center" vertical="center"/>
    </xf>
    <xf numFmtId="0" fontId="34" fillId="29" borderId="98" xfId="0" applyNumberFormat="1" applyFont="1" applyFill="1" applyBorder="1" applyAlignment="1" applyProtection="1">
      <alignment horizontal="center" vertical="center"/>
    </xf>
    <xf numFmtId="0" fontId="35" fillId="29" borderId="98" xfId="0" applyNumberFormat="1" applyFont="1" applyFill="1" applyBorder="1" applyAlignment="1" applyProtection="1">
      <alignment horizontal="center" vertical="center"/>
    </xf>
    <xf numFmtId="0" fontId="36" fillId="29" borderId="98" xfId="0" applyNumberFormat="1" applyFont="1" applyFill="1" applyBorder="1" applyAlignment="1" applyProtection="1">
      <alignment horizontal="center" vertical="center"/>
    </xf>
    <xf numFmtId="0" fontId="37" fillId="29" borderId="98" xfId="0" applyNumberFormat="1" applyFont="1" applyFill="1" applyBorder="1" applyAlignment="1" applyProtection="1">
      <alignment horizontal="center" vertical="center"/>
    </xf>
    <xf numFmtId="0" fontId="38" fillId="29" borderId="98" xfId="0" applyNumberFormat="1" applyFont="1" applyFill="1" applyBorder="1" applyAlignment="1" applyProtection="1">
      <alignment horizontal="center" vertical="center"/>
    </xf>
    <xf numFmtId="0" fontId="39" fillId="29" borderId="98" xfId="0" applyNumberFormat="1" applyFont="1" applyFill="1" applyBorder="1" applyAlignment="1" applyProtection="1">
      <alignment horizontal="center" vertical="center"/>
    </xf>
    <xf numFmtId="0" fontId="40" fillId="29" borderId="98" xfId="0" applyNumberFormat="1" applyFont="1" applyFill="1" applyBorder="1" applyAlignment="1" applyProtection="1">
      <alignment horizontal="center" vertical="center"/>
    </xf>
    <xf numFmtId="0" fontId="41" fillId="29" borderId="98" xfId="0" applyNumberFormat="1" applyFont="1" applyFill="1" applyBorder="1" applyAlignment="1" applyProtection="1">
      <alignment horizontal="center" vertical="center"/>
    </xf>
    <xf numFmtId="0" fontId="42" fillId="29" borderId="98" xfId="0" applyNumberFormat="1" applyFont="1" applyFill="1" applyBorder="1" applyAlignment="1" applyProtection="1">
      <alignment horizontal="center" vertical="center"/>
    </xf>
    <xf numFmtId="0" fontId="43" fillId="29" borderId="98" xfId="0" applyNumberFormat="1" applyFont="1" applyFill="1" applyBorder="1" applyAlignment="1" applyProtection="1">
      <alignment horizontal="center" vertical="center"/>
    </xf>
    <xf numFmtId="0" fontId="44" fillId="29" borderId="98" xfId="0" applyNumberFormat="1" applyFont="1" applyFill="1" applyBorder="1" applyAlignment="1" applyProtection="1">
      <alignment horizontal="center" vertical="center"/>
    </xf>
    <xf numFmtId="0" fontId="45" fillId="29" borderId="98" xfId="0" applyNumberFormat="1" applyFont="1" applyFill="1" applyBorder="1" applyAlignment="1" applyProtection="1">
      <alignment horizontal="center" vertical="center"/>
    </xf>
    <xf numFmtId="0" fontId="46" fillId="29" borderId="98" xfId="0" applyNumberFormat="1" applyFont="1" applyFill="1" applyBorder="1" applyAlignment="1" applyProtection="1">
      <alignment horizontal="center" vertical="center"/>
    </xf>
    <xf numFmtId="0" fontId="47" fillId="29" borderId="98" xfId="0" applyNumberFormat="1" applyFont="1" applyFill="1" applyBorder="1" applyAlignment="1" applyProtection="1">
      <alignment horizontal="center" vertical="center"/>
    </xf>
    <xf numFmtId="0" fontId="48" fillId="29" borderId="98" xfId="0" applyNumberFormat="1" applyFont="1" applyFill="1" applyBorder="1" applyAlignment="1" applyProtection="1">
      <alignment horizontal="center" vertical="center"/>
    </xf>
    <xf numFmtId="0" fontId="49" fillId="29" borderId="98" xfId="0" applyNumberFormat="1" applyFont="1" applyFill="1" applyBorder="1" applyAlignment="1" applyProtection="1">
      <alignment horizontal="center" vertical="center"/>
    </xf>
    <xf numFmtId="0" fontId="50" fillId="29" borderId="98" xfId="0" applyNumberFormat="1" applyFont="1" applyFill="1" applyBorder="1" applyAlignment="1" applyProtection="1">
      <alignment horizontal="center" vertical="center"/>
    </xf>
    <xf numFmtId="0" fontId="51" fillId="29" borderId="98" xfId="0" applyNumberFormat="1" applyFont="1" applyFill="1" applyBorder="1" applyAlignment="1" applyProtection="1">
      <alignment horizontal="center" vertical="center"/>
    </xf>
    <xf numFmtId="0" fontId="52" fillId="29" borderId="98" xfId="0" applyNumberFormat="1" applyFont="1" applyFill="1" applyBorder="1" applyAlignment="1" applyProtection="1">
      <alignment horizontal="center" vertical="center"/>
    </xf>
    <xf numFmtId="0" fontId="53" fillId="29" borderId="98" xfId="0" applyNumberFormat="1" applyFont="1" applyFill="1" applyBorder="1" applyAlignment="1" applyProtection="1">
      <alignment horizontal="center" vertical="center"/>
    </xf>
    <xf numFmtId="0" fontId="54" fillId="29" borderId="98" xfId="0" applyNumberFormat="1" applyFont="1" applyFill="1" applyBorder="1" applyAlignment="1" applyProtection="1">
      <alignment horizontal="center" vertical="center"/>
    </xf>
    <xf numFmtId="0" fontId="55" fillId="29" borderId="98" xfId="0" applyNumberFormat="1" applyFont="1" applyFill="1" applyBorder="1" applyAlignment="1" applyProtection="1">
      <alignment horizontal="center" vertical="center"/>
    </xf>
    <xf numFmtId="0" fontId="56" fillId="29" borderId="98" xfId="0" applyNumberFormat="1" applyFont="1" applyFill="1" applyBorder="1" applyAlignment="1" applyProtection="1">
      <alignment horizontal="center" vertical="center"/>
    </xf>
    <xf numFmtId="0" fontId="57" fillId="29" borderId="98" xfId="0" applyNumberFormat="1" applyFont="1" applyFill="1" applyBorder="1" applyAlignment="1" applyProtection="1">
      <alignment horizontal="center" vertical="center"/>
    </xf>
    <xf numFmtId="0" fontId="58" fillId="29" borderId="98" xfId="0" applyNumberFormat="1" applyFont="1" applyFill="1" applyBorder="1" applyAlignment="1" applyProtection="1">
      <alignment horizontal="center" vertical="center"/>
    </xf>
    <xf numFmtId="0" fontId="59" fillId="29" borderId="98" xfId="0" applyNumberFormat="1" applyFont="1" applyFill="1" applyBorder="1" applyAlignment="1" applyProtection="1">
      <alignment horizontal="center" vertical="center"/>
    </xf>
    <xf numFmtId="0" fontId="60" fillId="29" borderId="98" xfId="0" applyNumberFormat="1" applyFont="1" applyFill="1" applyBorder="1" applyAlignment="1" applyProtection="1">
      <alignment horizontal="center" vertical="center"/>
    </xf>
    <xf numFmtId="0" fontId="61" fillId="29" borderId="98" xfId="0" applyNumberFormat="1" applyFont="1" applyFill="1" applyBorder="1" applyAlignment="1" applyProtection="1">
      <alignment horizontal="center" vertical="center"/>
    </xf>
    <xf numFmtId="0" fontId="62" fillId="29" borderId="98" xfId="0" applyNumberFormat="1" applyFont="1" applyFill="1" applyBorder="1" applyAlignment="1" applyProtection="1">
      <alignment horizontal="center" vertical="center"/>
    </xf>
    <xf numFmtId="0" fontId="63" fillId="29" borderId="98" xfId="0" applyNumberFormat="1" applyFont="1" applyFill="1" applyBorder="1" applyAlignment="1" applyProtection="1">
      <alignment horizontal="center" vertical="center"/>
    </xf>
    <xf numFmtId="0" fontId="64" fillId="29" borderId="98" xfId="0" applyNumberFormat="1" applyFont="1" applyFill="1" applyBorder="1" applyAlignment="1" applyProtection="1">
      <alignment horizontal="center" vertical="center"/>
    </xf>
    <xf numFmtId="0" fontId="65" fillId="29" borderId="98" xfId="0" applyNumberFormat="1" applyFont="1" applyFill="1" applyBorder="1" applyAlignment="1" applyProtection="1">
      <alignment horizontal="center" vertical="center"/>
    </xf>
    <xf numFmtId="0" fontId="66" fillId="29" borderId="98" xfId="0" applyNumberFormat="1" applyFont="1" applyFill="1" applyBorder="1" applyAlignment="1" applyProtection="1">
      <alignment horizontal="center" vertical="center"/>
    </xf>
    <xf numFmtId="0" fontId="67" fillId="29" borderId="98" xfId="0" applyNumberFormat="1" applyFont="1" applyFill="1" applyBorder="1" applyAlignment="1" applyProtection="1">
      <alignment horizontal="center" vertical="center"/>
    </xf>
    <xf numFmtId="0" fontId="68" fillId="29" borderId="98" xfId="0" applyNumberFormat="1" applyFont="1" applyFill="1" applyBorder="1" applyAlignment="1" applyProtection="1">
      <alignment horizontal="center" vertical="center"/>
    </xf>
    <xf numFmtId="0" fontId="69" fillId="29" borderId="98" xfId="0" applyNumberFormat="1" applyFont="1" applyFill="1" applyBorder="1" applyAlignment="1" applyProtection="1">
      <alignment horizontal="center" vertical="center"/>
    </xf>
    <xf numFmtId="0" fontId="70" fillId="29" borderId="98" xfId="0" applyNumberFormat="1" applyFont="1" applyFill="1" applyBorder="1" applyAlignment="1" applyProtection="1">
      <alignment horizontal="center" vertical="center"/>
    </xf>
    <xf numFmtId="0" fontId="71" fillId="29" borderId="98" xfId="0" applyNumberFormat="1" applyFont="1" applyFill="1" applyBorder="1" applyAlignment="1" applyProtection="1">
      <alignment horizontal="center" vertical="center"/>
    </xf>
    <xf numFmtId="0" fontId="72" fillId="29" borderId="98" xfId="0" applyNumberFormat="1" applyFont="1" applyFill="1" applyBorder="1" applyAlignment="1" applyProtection="1">
      <alignment horizontal="center" vertical="center"/>
    </xf>
    <xf numFmtId="0" fontId="73" fillId="29" borderId="98" xfId="0" applyNumberFormat="1" applyFont="1" applyFill="1" applyBorder="1" applyAlignment="1" applyProtection="1">
      <alignment horizontal="center" vertical="center"/>
    </xf>
    <xf numFmtId="0" fontId="74" fillId="29" borderId="98" xfId="0" applyNumberFormat="1" applyFont="1" applyFill="1" applyBorder="1" applyAlignment="1" applyProtection="1">
      <alignment horizontal="center" vertical="center"/>
    </xf>
    <xf numFmtId="0" fontId="75" fillId="29" borderId="98" xfId="0" applyNumberFormat="1" applyFont="1" applyFill="1" applyBorder="1" applyAlignment="1" applyProtection="1">
      <alignment horizontal="center" vertical="center"/>
    </xf>
    <xf numFmtId="0" fontId="76" fillId="29" borderId="98" xfId="0" applyNumberFormat="1" applyFont="1" applyFill="1" applyBorder="1" applyAlignment="1" applyProtection="1">
      <alignment horizontal="center" vertical="center"/>
    </xf>
    <xf numFmtId="0" fontId="77" fillId="29" borderId="98" xfId="0" applyNumberFormat="1" applyFont="1" applyFill="1" applyBorder="1" applyAlignment="1" applyProtection="1">
      <alignment horizontal="center" vertical="center"/>
    </xf>
    <xf numFmtId="0" fontId="78" fillId="29" borderId="98" xfId="0" applyNumberFormat="1" applyFont="1" applyFill="1" applyBorder="1" applyAlignment="1" applyProtection="1">
      <alignment horizontal="center" vertical="center"/>
    </xf>
    <xf numFmtId="0" fontId="79" fillId="29" borderId="98" xfId="0" applyNumberFormat="1" applyFont="1" applyFill="1" applyBorder="1" applyAlignment="1" applyProtection="1">
      <alignment horizontal="center" vertical="center"/>
    </xf>
    <xf numFmtId="0" fontId="80" fillId="29" borderId="98" xfId="0" applyNumberFormat="1" applyFont="1" applyFill="1" applyBorder="1" applyAlignment="1" applyProtection="1">
      <alignment horizontal="center" vertical="center"/>
    </xf>
    <xf numFmtId="0" fontId="81" fillId="29" borderId="98" xfId="0" applyNumberFormat="1" applyFont="1" applyFill="1" applyBorder="1" applyAlignment="1" applyProtection="1">
      <alignment horizontal="center" vertical="center"/>
    </xf>
    <xf numFmtId="0" fontId="82" fillId="29" borderId="98" xfId="0" applyNumberFormat="1" applyFont="1" applyFill="1" applyBorder="1" applyAlignment="1" applyProtection="1">
      <alignment horizontal="center" vertical="center"/>
    </xf>
    <xf numFmtId="0" fontId="83" fillId="29" borderId="98" xfId="0" applyNumberFormat="1" applyFont="1" applyFill="1" applyBorder="1" applyAlignment="1" applyProtection="1">
      <alignment horizontal="center" vertical="center"/>
    </xf>
    <xf numFmtId="0" fontId="84" fillId="29" borderId="98" xfId="0" applyNumberFormat="1" applyFont="1" applyFill="1" applyBorder="1" applyAlignment="1" applyProtection="1">
      <alignment horizontal="center" vertical="center"/>
    </xf>
    <xf numFmtId="0" fontId="85" fillId="29" borderId="98" xfId="0" applyNumberFormat="1" applyFont="1" applyFill="1" applyBorder="1" applyAlignment="1" applyProtection="1">
      <alignment horizontal="center" vertical="center"/>
    </xf>
    <xf numFmtId="0" fontId="86" fillId="29" borderId="98" xfId="0" applyNumberFormat="1" applyFont="1" applyFill="1" applyBorder="1" applyAlignment="1" applyProtection="1">
      <alignment horizontal="center" vertical="center"/>
    </xf>
    <xf numFmtId="0" fontId="87" fillId="29" borderId="98" xfId="0" applyNumberFormat="1" applyFont="1" applyFill="1" applyBorder="1" applyAlignment="1" applyProtection="1">
      <alignment horizontal="center" vertical="center"/>
    </xf>
    <xf numFmtId="0" fontId="88" fillId="29" borderId="98" xfId="0" applyNumberFormat="1" applyFont="1" applyFill="1" applyBorder="1" applyAlignment="1" applyProtection="1">
      <alignment horizontal="center" vertical="center"/>
    </xf>
    <xf numFmtId="0" fontId="89" fillId="29" borderId="98" xfId="0" applyNumberFormat="1" applyFont="1" applyFill="1" applyBorder="1" applyAlignment="1" applyProtection="1">
      <alignment horizontal="center" vertical="center"/>
    </xf>
    <xf numFmtId="0" fontId="90" fillId="29" borderId="98" xfId="0" applyNumberFormat="1" applyFont="1" applyFill="1" applyBorder="1" applyAlignment="1" applyProtection="1">
      <alignment horizontal="center" vertical="center"/>
    </xf>
    <xf numFmtId="0" fontId="91" fillId="29" borderId="98" xfId="0" applyNumberFormat="1" applyFont="1" applyFill="1" applyBorder="1" applyAlignment="1" applyProtection="1">
      <alignment horizontal="center" vertical="center"/>
    </xf>
    <xf numFmtId="0" fontId="92" fillId="29" borderId="98" xfId="0" applyNumberFormat="1" applyFont="1" applyFill="1" applyBorder="1" applyAlignment="1" applyProtection="1">
      <alignment horizontal="center" vertical="center"/>
    </xf>
    <xf numFmtId="0" fontId="93" fillId="29" borderId="98" xfId="0" applyNumberFormat="1" applyFont="1" applyFill="1" applyBorder="1" applyAlignment="1" applyProtection="1">
      <alignment horizontal="center" vertical="center"/>
    </xf>
    <xf numFmtId="0" fontId="94" fillId="29" borderId="98" xfId="0" applyNumberFormat="1" applyFont="1" applyFill="1" applyBorder="1" applyAlignment="1" applyProtection="1">
      <alignment horizontal="center" vertical="center"/>
    </xf>
    <xf numFmtId="0" fontId="95" fillId="29" borderId="98" xfId="0" applyNumberFormat="1" applyFont="1" applyFill="1" applyBorder="1" applyAlignment="1" applyProtection="1">
      <alignment horizontal="center" vertical="center"/>
    </xf>
    <xf numFmtId="0" fontId="96" fillId="29" borderId="98" xfId="0" applyNumberFormat="1" applyFont="1" applyFill="1" applyBorder="1" applyAlignment="1" applyProtection="1">
      <alignment horizontal="center" vertical="center"/>
    </xf>
    <xf numFmtId="0" fontId="97" fillId="29" borderId="98" xfId="0" applyNumberFormat="1" applyFont="1" applyFill="1" applyBorder="1" applyAlignment="1" applyProtection="1">
      <alignment horizontal="center" vertical="center"/>
    </xf>
    <xf numFmtId="0" fontId="98" fillId="29" borderId="98" xfId="0" applyNumberFormat="1" applyFont="1" applyFill="1" applyBorder="1" applyAlignment="1" applyProtection="1">
      <alignment horizontal="center" vertical="center"/>
    </xf>
    <xf numFmtId="0" fontId="99" fillId="29" borderId="98" xfId="0" applyNumberFormat="1" applyFont="1" applyFill="1" applyBorder="1" applyAlignment="1" applyProtection="1">
      <alignment horizontal="center" vertical="center"/>
    </xf>
    <xf numFmtId="0" fontId="100" fillId="29" borderId="98" xfId="0" applyNumberFormat="1" applyFont="1" applyFill="1" applyBorder="1" applyAlignment="1" applyProtection="1">
      <alignment horizontal="center" vertical="center"/>
    </xf>
    <xf numFmtId="0" fontId="101" fillId="29" borderId="98" xfId="0" applyNumberFormat="1" applyFont="1" applyFill="1" applyBorder="1" applyAlignment="1" applyProtection="1">
      <alignment horizontal="center" vertical="center"/>
    </xf>
    <xf numFmtId="0" fontId="102" fillId="29" borderId="98" xfId="0" applyNumberFormat="1" applyFont="1" applyFill="1" applyBorder="1" applyAlignment="1" applyProtection="1">
      <alignment horizontal="center" vertical="center"/>
    </xf>
    <xf numFmtId="0" fontId="103" fillId="29" borderId="98" xfId="0" applyNumberFormat="1" applyFont="1" applyFill="1" applyBorder="1" applyAlignment="1" applyProtection="1">
      <alignment horizontal="center" vertical="center"/>
    </xf>
    <xf numFmtId="0" fontId="104" fillId="29" borderId="98" xfId="0" applyNumberFormat="1" applyFont="1" applyFill="1" applyBorder="1" applyAlignment="1" applyProtection="1">
      <alignment horizontal="center" vertical="center"/>
    </xf>
    <xf numFmtId="0" fontId="105" fillId="29" borderId="98" xfId="0" applyNumberFormat="1" applyFont="1" applyFill="1" applyBorder="1" applyAlignment="1" applyProtection="1">
      <alignment horizontal="center" vertical="center"/>
    </xf>
    <xf numFmtId="0" fontId="106" fillId="29" borderId="98" xfId="0" applyNumberFormat="1" applyFont="1" applyFill="1" applyBorder="1" applyAlignment="1" applyProtection="1">
      <alignment horizontal="center" vertical="center"/>
    </xf>
    <xf numFmtId="0" fontId="107" fillId="29" borderId="98" xfId="0" applyNumberFormat="1" applyFont="1" applyFill="1" applyBorder="1" applyAlignment="1" applyProtection="1">
      <alignment horizontal="center" vertical="center"/>
    </xf>
    <xf numFmtId="0" fontId="108" fillId="29" borderId="98" xfId="0" applyNumberFormat="1" applyFont="1" applyFill="1" applyBorder="1" applyAlignment="1" applyProtection="1">
      <alignment horizontal="center" vertical="center"/>
    </xf>
    <xf numFmtId="0" fontId="109" fillId="29" borderId="98" xfId="0" applyNumberFormat="1" applyFont="1" applyFill="1" applyBorder="1" applyAlignment="1" applyProtection="1">
      <alignment horizontal="center" vertical="center"/>
    </xf>
    <xf numFmtId="0" fontId="110" fillId="29" borderId="98" xfId="0" applyNumberFormat="1" applyFont="1" applyFill="1" applyBorder="1" applyAlignment="1" applyProtection="1">
      <alignment horizontal="center" vertical="center"/>
    </xf>
    <xf numFmtId="0" fontId="111" fillId="29" borderId="98" xfId="0" applyNumberFormat="1" applyFont="1" applyFill="1" applyBorder="1" applyAlignment="1" applyProtection="1">
      <alignment horizontal="center" vertical="center"/>
    </xf>
    <xf numFmtId="0" fontId="112" fillId="29" borderId="98" xfId="0" applyNumberFormat="1" applyFont="1" applyFill="1" applyBorder="1" applyAlignment="1" applyProtection="1">
      <alignment horizontal="center" vertical="center"/>
    </xf>
    <xf numFmtId="0" fontId="113" fillId="29" borderId="98" xfId="0" applyNumberFormat="1" applyFont="1" applyFill="1" applyBorder="1" applyAlignment="1" applyProtection="1">
      <alignment horizontal="center" vertical="center"/>
    </xf>
    <xf numFmtId="0" fontId="114" fillId="29" borderId="98" xfId="0" applyNumberFormat="1" applyFont="1" applyFill="1" applyBorder="1" applyAlignment="1" applyProtection="1">
      <alignment horizontal="center" vertical="center"/>
    </xf>
    <xf numFmtId="0" fontId="115" fillId="29" borderId="98" xfId="0" applyNumberFormat="1" applyFont="1" applyFill="1" applyBorder="1" applyAlignment="1" applyProtection="1">
      <alignment horizontal="center" vertical="center"/>
    </xf>
    <xf numFmtId="0" fontId="116" fillId="29" borderId="98" xfId="0" applyNumberFormat="1" applyFont="1" applyFill="1" applyBorder="1" applyAlignment="1" applyProtection="1">
      <alignment horizontal="center" vertical="center"/>
    </xf>
    <xf numFmtId="0" fontId="117" fillId="29" borderId="98" xfId="0" applyNumberFormat="1" applyFont="1" applyFill="1" applyBorder="1" applyAlignment="1" applyProtection="1">
      <alignment horizontal="center" vertical="center"/>
    </xf>
    <xf numFmtId="0" fontId="118" fillId="29" borderId="98" xfId="0" applyNumberFormat="1" applyFont="1" applyFill="1" applyBorder="1" applyAlignment="1" applyProtection="1">
      <alignment horizontal="center" vertical="center"/>
    </xf>
    <xf numFmtId="0" fontId="119" fillId="29" borderId="98" xfId="0" applyNumberFormat="1" applyFont="1" applyFill="1" applyBorder="1" applyAlignment="1" applyProtection="1">
      <alignment horizontal="center" vertical="center"/>
    </xf>
    <xf numFmtId="0" fontId="120" fillId="29" borderId="98" xfId="0" applyNumberFormat="1" applyFont="1" applyFill="1" applyBorder="1" applyAlignment="1" applyProtection="1">
      <alignment horizontal="center" vertical="center"/>
    </xf>
    <xf numFmtId="0" fontId="121" fillId="29" borderId="98" xfId="0" applyNumberFormat="1" applyFont="1" applyFill="1" applyBorder="1" applyAlignment="1" applyProtection="1">
      <alignment horizontal="center" vertical="center"/>
    </xf>
    <xf numFmtId="0" fontId="122" fillId="29" borderId="98" xfId="0" applyNumberFormat="1" applyFont="1" applyFill="1" applyBorder="1" applyAlignment="1" applyProtection="1">
      <alignment horizontal="center" vertical="center"/>
    </xf>
    <xf numFmtId="0" fontId="123" fillId="29" borderId="98" xfId="0" applyNumberFormat="1" applyFont="1" applyFill="1" applyBorder="1" applyAlignment="1" applyProtection="1">
      <alignment horizontal="center" vertical="center"/>
    </xf>
    <xf numFmtId="0" fontId="124" fillId="29" borderId="98" xfId="0" applyNumberFormat="1" applyFont="1" applyFill="1" applyBorder="1" applyAlignment="1" applyProtection="1">
      <alignment horizontal="center" vertical="center"/>
    </xf>
    <xf numFmtId="0" fontId="125" fillId="29" borderId="98" xfId="0" applyNumberFormat="1" applyFont="1" applyFill="1" applyBorder="1" applyAlignment="1" applyProtection="1">
      <alignment horizontal="center" vertical="center"/>
    </xf>
    <xf numFmtId="0" fontId="126" fillId="29" borderId="98" xfId="0" applyNumberFormat="1" applyFont="1" applyFill="1" applyBorder="1" applyAlignment="1" applyProtection="1">
      <alignment horizontal="center" vertical="center"/>
    </xf>
    <xf numFmtId="0" fontId="127" fillId="29" borderId="98" xfId="0" applyNumberFormat="1" applyFont="1" applyFill="1" applyBorder="1" applyAlignment="1" applyProtection="1">
      <alignment horizontal="center" vertical="center"/>
    </xf>
    <xf numFmtId="0" fontId="128" fillId="29" borderId="98" xfId="0" applyNumberFormat="1" applyFont="1" applyFill="1" applyBorder="1" applyAlignment="1" applyProtection="1">
      <alignment horizontal="center" vertical="center"/>
    </xf>
    <xf numFmtId="0" fontId="129" fillId="29" borderId="98" xfId="0" applyNumberFormat="1" applyFont="1" applyFill="1" applyBorder="1" applyAlignment="1" applyProtection="1">
      <alignment horizontal="center" vertical="center"/>
    </xf>
    <xf numFmtId="0" fontId="130" fillId="29" borderId="98" xfId="0" applyNumberFormat="1" applyFont="1" applyFill="1" applyBorder="1" applyAlignment="1" applyProtection="1">
      <alignment horizontal="center" vertical="center"/>
    </xf>
    <xf numFmtId="0" fontId="131" fillId="29" borderId="98" xfId="0" applyNumberFormat="1" applyFont="1" applyFill="1" applyBorder="1" applyAlignment="1" applyProtection="1">
      <alignment horizontal="center" vertical="center"/>
    </xf>
    <xf numFmtId="0" fontId="132" fillId="29" borderId="98" xfId="0" applyNumberFormat="1" applyFont="1" applyFill="1" applyBorder="1" applyAlignment="1" applyProtection="1">
      <alignment horizontal="center" vertical="center"/>
    </xf>
    <xf numFmtId="0" fontId="133" fillId="29" borderId="98" xfId="0" applyNumberFormat="1" applyFont="1" applyFill="1" applyBorder="1" applyAlignment="1" applyProtection="1">
      <alignment horizontal="center" vertical="center"/>
    </xf>
    <xf numFmtId="0" fontId="134" fillId="29" borderId="98" xfId="0" applyNumberFormat="1" applyFont="1" applyFill="1" applyBorder="1" applyAlignment="1" applyProtection="1">
      <alignment horizontal="center" vertical="center"/>
    </xf>
    <xf numFmtId="0" fontId="135" fillId="29" borderId="98" xfId="0" applyNumberFormat="1" applyFont="1" applyFill="1" applyBorder="1" applyAlignment="1" applyProtection="1">
      <alignment horizontal="center" vertical="center"/>
    </xf>
    <xf numFmtId="0" fontId="136" fillId="29" borderId="98" xfId="0" applyNumberFormat="1" applyFont="1" applyFill="1" applyBorder="1" applyAlignment="1" applyProtection="1">
      <alignment horizontal="center" vertical="center"/>
    </xf>
    <xf numFmtId="0" fontId="137" fillId="29" borderId="98" xfId="0" applyNumberFormat="1" applyFont="1" applyFill="1" applyBorder="1" applyAlignment="1" applyProtection="1">
      <alignment horizontal="center" vertical="center"/>
    </xf>
    <xf numFmtId="0" fontId="138" fillId="29" borderId="98" xfId="0" applyNumberFormat="1" applyFont="1" applyFill="1" applyBorder="1" applyAlignment="1" applyProtection="1">
      <alignment horizontal="center" vertical="center"/>
    </xf>
    <xf numFmtId="0" fontId="139" fillId="29" borderId="98" xfId="0" applyNumberFormat="1" applyFont="1" applyFill="1" applyBorder="1" applyAlignment="1" applyProtection="1">
      <alignment horizontal="center" vertical="center"/>
    </xf>
    <xf numFmtId="0" fontId="140" fillId="29" borderId="98" xfId="0" applyNumberFormat="1" applyFont="1" applyFill="1" applyBorder="1" applyAlignment="1" applyProtection="1">
      <alignment horizontal="center" vertical="center"/>
    </xf>
    <xf numFmtId="0" fontId="141" fillId="29" borderId="98" xfId="0" applyNumberFormat="1" applyFont="1" applyFill="1" applyBorder="1" applyAlignment="1" applyProtection="1">
      <alignment horizontal="center" vertical="center"/>
    </xf>
    <xf numFmtId="0" fontId="142" fillId="29" borderId="98" xfId="0" applyNumberFormat="1" applyFont="1" applyFill="1" applyBorder="1" applyAlignment="1" applyProtection="1">
      <alignment horizontal="center" vertical="center"/>
    </xf>
    <xf numFmtId="0" fontId="143" fillId="29" borderId="98" xfId="0" applyNumberFormat="1" applyFont="1" applyFill="1" applyBorder="1" applyAlignment="1" applyProtection="1">
      <alignment horizontal="center" vertical="center"/>
    </xf>
    <xf numFmtId="0" fontId="144" fillId="29" borderId="98" xfId="0" applyNumberFormat="1" applyFont="1" applyFill="1" applyBorder="1" applyAlignment="1" applyProtection="1">
      <alignment horizontal="center" vertical="center"/>
    </xf>
    <xf numFmtId="0" fontId="145" fillId="29" borderId="98" xfId="0" applyNumberFormat="1" applyFont="1" applyFill="1" applyBorder="1" applyAlignment="1" applyProtection="1">
      <alignment horizontal="center" vertical="center"/>
    </xf>
    <xf numFmtId="0" fontId="146" fillId="29" borderId="98" xfId="0" applyNumberFormat="1" applyFont="1" applyFill="1" applyBorder="1" applyAlignment="1" applyProtection="1">
      <alignment horizontal="center" vertical="center"/>
    </xf>
    <xf numFmtId="0" fontId="147" fillId="29" borderId="98" xfId="0" applyNumberFormat="1" applyFont="1" applyFill="1" applyBorder="1" applyAlignment="1" applyProtection="1">
      <alignment horizontal="center" vertical="center"/>
    </xf>
    <xf numFmtId="0" fontId="148" fillId="29" borderId="98" xfId="0" applyNumberFormat="1" applyFont="1" applyFill="1" applyBorder="1" applyAlignment="1" applyProtection="1">
      <alignment horizontal="center" vertical="center"/>
    </xf>
    <xf numFmtId="0" fontId="149" fillId="29" borderId="98" xfId="0" applyNumberFormat="1" applyFont="1" applyFill="1" applyBorder="1" applyAlignment="1" applyProtection="1">
      <alignment horizontal="center" vertical="center"/>
    </xf>
    <xf numFmtId="0" fontId="150" fillId="29" borderId="98" xfId="0" applyNumberFormat="1" applyFont="1" applyFill="1" applyBorder="1" applyAlignment="1" applyProtection="1">
      <alignment horizontal="center" vertical="center"/>
    </xf>
    <xf numFmtId="0" fontId="151" fillId="29" borderId="98" xfId="0" applyNumberFormat="1" applyFont="1" applyFill="1" applyBorder="1" applyAlignment="1" applyProtection="1">
      <alignment horizontal="center" vertical="center"/>
    </xf>
    <xf numFmtId="0" fontId="152" fillId="29" borderId="98" xfId="0" applyNumberFormat="1" applyFont="1" applyFill="1" applyBorder="1" applyAlignment="1" applyProtection="1">
      <alignment horizontal="center" vertical="center"/>
    </xf>
    <xf numFmtId="0" fontId="153" fillId="29" borderId="98" xfId="0" applyNumberFormat="1" applyFont="1" applyFill="1" applyBorder="1" applyAlignment="1" applyProtection="1">
      <alignment horizontal="center" vertical="center"/>
    </xf>
    <xf numFmtId="0" fontId="154" fillId="29" borderId="98" xfId="0" applyNumberFormat="1" applyFont="1" applyFill="1" applyBorder="1" applyAlignment="1" applyProtection="1">
      <alignment horizontal="center" vertical="center"/>
    </xf>
    <xf numFmtId="0" fontId="155" fillId="29" borderId="98" xfId="0" applyNumberFormat="1" applyFont="1" applyFill="1" applyBorder="1" applyAlignment="1" applyProtection="1">
      <alignment horizontal="center" vertical="center"/>
    </xf>
    <xf numFmtId="0" fontId="156" fillId="29" borderId="98" xfId="0" applyNumberFormat="1" applyFont="1" applyFill="1" applyBorder="1" applyAlignment="1" applyProtection="1">
      <alignment horizontal="center" vertical="center"/>
    </xf>
    <xf numFmtId="0" fontId="157" fillId="29" borderId="98" xfId="0" applyNumberFormat="1" applyFont="1" applyFill="1" applyBorder="1" applyAlignment="1" applyProtection="1">
      <alignment horizontal="center" vertical="center"/>
    </xf>
    <xf numFmtId="0" fontId="158" fillId="29" borderId="98" xfId="0" applyNumberFormat="1" applyFont="1" applyFill="1" applyBorder="1" applyAlignment="1" applyProtection="1">
      <alignment horizontal="center" vertical="center"/>
    </xf>
    <xf numFmtId="0" fontId="159" fillId="29" borderId="98" xfId="0" applyNumberFormat="1" applyFont="1" applyFill="1" applyBorder="1" applyAlignment="1" applyProtection="1">
      <alignment horizontal="center" vertical="center"/>
    </xf>
    <xf numFmtId="0" fontId="160" fillId="29" borderId="98" xfId="0" applyNumberFormat="1" applyFont="1" applyFill="1" applyBorder="1" applyAlignment="1" applyProtection="1">
      <alignment horizontal="center" vertical="center"/>
    </xf>
    <xf numFmtId="0" fontId="161" fillId="29" borderId="98" xfId="0" applyNumberFormat="1" applyFont="1" applyFill="1" applyBorder="1" applyAlignment="1" applyProtection="1">
      <alignment horizontal="center" vertical="center"/>
    </xf>
    <xf numFmtId="0" fontId="162" fillId="29" borderId="98" xfId="0" applyNumberFormat="1" applyFont="1" applyFill="1" applyBorder="1" applyAlignment="1" applyProtection="1">
      <alignment horizontal="center" vertical="center"/>
    </xf>
    <xf numFmtId="0" fontId="163" fillId="29" borderId="98" xfId="0" applyNumberFormat="1" applyFont="1" applyFill="1" applyBorder="1" applyAlignment="1" applyProtection="1">
      <alignment horizontal="center" vertical="center"/>
    </xf>
    <xf numFmtId="0" fontId="164" fillId="29" borderId="98" xfId="0" applyNumberFormat="1" applyFont="1" applyFill="1" applyBorder="1" applyAlignment="1" applyProtection="1">
      <alignment horizontal="center" vertical="center"/>
    </xf>
    <xf numFmtId="0" fontId="165" fillId="29" borderId="98" xfId="0" applyNumberFormat="1" applyFont="1" applyFill="1" applyBorder="1" applyAlignment="1" applyProtection="1">
      <alignment horizontal="center" vertical="center"/>
    </xf>
    <xf numFmtId="0" fontId="166" fillId="29" borderId="98" xfId="0" applyNumberFormat="1" applyFont="1" applyFill="1" applyBorder="1" applyAlignment="1" applyProtection="1">
      <alignment horizontal="center" vertical="center"/>
    </xf>
    <xf numFmtId="0" fontId="167" fillId="29" borderId="98" xfId="0" applyNumberFormat="1" applyFont="1" applyFill="1" applyBorder="1" applyAlignment="1" applyProtection="1">
      <alignment horizontal="center" vertical="center"/>
    </xf>
    <xf numFmtId="0" fontId="168" fillId="29" borderId="98" xfId="0" applyNumberFormat="1" applyFont="1" applyFill="1" applyBorder="1" applyAlignment="1" applyProtection="1">
      <alignment horizontal="center" vertical="center"/>
    </xf>
    <xf numFmtId="0" fontId="169" fillId="29" borderId="98" xfId="0" applyNumberFormat="1" applyFont="1" applyFill="1" applyBorder="1" applyAlignment="1" applyProtection="1">
      <alignment horizontal="center" vertical="center"/>
    </xf>
    <xf numFmtId="0" fontId="170" fillId="29" borderId="98" xfId="0" applyNumberFormat="1" applyFont="1" applyFill="1" applyBorder="1" applyAlignment="1" applyProtection="1">
      <alignment horizontal="center" vertical="center"/>
    </xf>
    <xf numFmtId="0" fontId="171" fillId="29" borderId="98" xfId="0" applyNumberFormat="1" applyFont="1" applyFill="1" applyBorder="1" applyAlignment="1" applyProtection="1">
      <alignment horizontal="center" vertical="center"/>
    </xf>
    <xf numFmtId="0" fontId="172" fillId="29" borderId="98" xfId="0" applyNumberFormat="1" applyFont="1" applyFill="1" applyBorder="1" applyAlignment="1" applyProtection="1">
      <alignment horizontal="center" vertical="center"/>
    </xf>
    <xf numFmtId="0" fontId="173" fillId="29" borderId="98" xfId="0" applyNumberFormat="1" applyFont="1" applyFill="1" applyBorder="1" applyAlignment="1" applyProtection="1">
      <alignment horizontal="center" vertical="center"/>
    </xf>
    <xf numFmtId="0" fontId="174" fillId="29" borderId="98" xfId="0" applyNumberFormat="1" applyFont="1" applyFill="1" applyBorder="1" applyAlignment="1" applyProtection="1">
      <alignment horizontal="center" vertical="center"/>
    </xf>
    <xf numFmtId="0" fontId="175" fillId="29" borderId="98" xfId="0" applyNumberFormat="1" applyFont="1" applyFill="1" applyBorder="1" applyAlignment="1" applyProtection="1">
      <alignment horizontal="center" vertical="center"/>
    </xf>
    <xf numFmtId="0" fontId="176" fillId="29" borderId="98" xfId="0" applyNumberFormat="1" applyFont="1" applyFill="1" applyBorder="1" applyAlignment="1" applyProtection="1">
      <alignment horizontal="center" vertical="center"/>
    </xf>
    <xf numFmtId="0" fontId="177" fillId="29" borderId="98" xfId="0" applyNumberFormat="1" applyFont="1" applyFill="1" applyBorder="1" applyAlignment="1" applyProtection="1">
      <alignment horizontal="center" vertical="center"/>
    </xf>
    <xf numFmtId="0" fontId="178" fillId="29" borderId="98" xfId="0" applyNumberFormat="1" applyFont="1" applyFill="1" applyBorder="1" applyAlignment="1" applyProtection="1">
      <alignment horizontal="center" vertical="center"/>
    </xf>
    <xf numFmtId="0" fontId="179" fillId="29" borderId="98" xfId="0" applyNumberFormat="1" applyFont="1" applyFill="1" applyBorder="1" applyAlignment="1" applyProtection="1">
      <alignment horizontal="center" vertical="center"/>
    </xf>
    <xf numFmtId="0" fontId="180" fillId="29" borderId="98" xfId="0" applyNumberFormat="1" applyFont="1" applyFill="1" applyBorder="1" applyAlignment="1" applyProtection="1">
      <alignment horizontal="center" vertical="center"/>
    </xf>
    <xf numFmtId="0" fontId="181" fillId="29" borderId="98" xfId="0" applyNumberFormat="1" applyFont="1" applyFill="1" applyBorder="1" applyAlignment="1" applyProtection="1">
      <alignment horizontal="center" vertical="center"/>
    </xf>
    <xf numFmtId="0" fontId="182" fillId="29" borderId="98" xfId="0" applyNumberFormat="1" applyFont="1" applyFill="1" applyBorder="1" applyAlignment="1" applyProtection="1">
      <alignment horizontal="center" vertical="center"/>
    </xf>
    <xf numFmtId="0" fontId="183" fillId="29" borderId="98" xfId="0" applyNumberFormat="1" applyFont="1" applyFill="1" applyBorder="1" applyAlignment="1" applyProtection="1">
      <alignment horizontal="center" vertical="center"/>
    </xf>
    <xf numFmtId="0" fontId="184" fillId="29" borderId="98" xfId="0" applyNumberFormat="1" applyFont="1" applyFill="1" applyBorder="1" applyAlignment="1" applyProtection="1">
      <alignment horizontal="center" vertical="center"/>
    </xf>
    <xf numFmtId="0" fontId="185" fillId="29" borderId="98" xfId="0" applyNumberFormat="1" applyFont="1" applyFill="1" applyBorder="1" applyAlignment="1" applyProtection="1">
      <alignment horizontal="center" vertical="center"/>
    </xf>
    <xf numFmtId="0" fontId="186" fillId="29" borderId="98" xfId="0" applyNumberFormat="1" applyFont="1" applyFill="1" applyBorder="1" applyAlignment="1" applyProtection="1">
      <alignment horizontal="center" vertical="center"/>
    </xf>
    <xf numFmtId="0" fontId="187" fillId="29" borderId="98" xfId="0" applyNumberFormat="1" applyFont="1" applyFill="1" applyBorder="1" applyAlignment="1" applyProtection="1">
      <alignment horizontal="center" vertical="center"/>
    </xf>
    <xf numFmtId="0" fontId="188" fillId="29" borderId="98" xfId="0" applyNumberFormat="1" applyFont="1" applyFill="1" applyBorder="1" applyAlignment="1" applyProtection="1">
      <alignment horizontal="center" vertical="center"/>
    </xf>
    <xf numFmtId="0" fontId="189" fillId="29" borderId="98" xfId="0" applyNumberFormat="1" applyFont="1" applyFill="1" applyBorder="1" applyAlignment="1" applyProtection="1">
      <alignment horizontal="center" vertical="center"/>
    </xf>
    <xf numFmtId="0" fontId="190" fillId="29" borderId="98" xfId="0" applyNumberFormat="1" applyFont="1" applyFill="1" applyBorder="1" applyAlignment="1" applyProtection="1">
      <alignment horizontal="center" vertical="center"/>
    </xf>
    <xf numFmtId="0" fontId="191" fillId="29" borderId="98" xfId="0" applyNumberFormat="1" applyFont="1" applyFill="1" applyBorder="1" applyAlignment="1" applyProtection="1">
      <alignment horizontal="center" vertical="center"/>
    </xf>
    <xf numFmtId="0" fontId="192" fillId="29" borderId="98" xfId="0" applyNumberFormat="1" applyFont="1" applyFill="1" applyBorder="1" applyAlignment="1" applyProtection="1">
      <alignment horizontal="center" vertical="center"/>
    </xf>
    <xf numFmtId="0" fontId="193" fillId="29" borderId="98" xfId="0" applyNumberFormat="1" applyFont="1" applyFill="1" applyBorder="1" applyAlignment="1" applyProtection="1">
      <alignment horizontal="center" vertical="center"/>
    </xf>
    <xf numFmtId="0" fontId="194" fillId="29" borderId="98" xfId="0" applyNumberFormat="1" applyFont="1" applyFill="1" applyBorder="1" applyAlignment="1" applyProtection="1">
      <alignment horizontal="center" vertical="center"/>
    </xf>
    <xf numFmtId="0" fontId="195" fillId="29" borderId="98" xfId="0" applyNumberFormat="1" applyFont="1" applyFill="1" applyBorder="1" applyAlignment="1" applyProtection="1">
      <alignment horizontal="center" vertical="center"/>
    </xf>
    <xf numFmtId="0" fontId="196" fillId="29" borderId="98" xfId="0" applyNumberFormat="1" applyFont="1" applyFill="1" applyBorder="1" applyAlignment="1" applyProtection="1">
      <alignment horizontal="center" vertical="center"/>
    </xf>
    <xf numFmtId="0" fontId="197" fillId="29" borderId="98" xfId="0" applyNumberFormat="1" applyFont="1" applyFill="1" applyBorder="1" applyAlignment="1" applyProtection="1">
      <alignment horizontal="center" vertical="center"/>
    </xf>
    <xf numFmtId="0" fontId="198" fillId="29" borderId="98" xfId="0" applyNumberFormat="1" applyFont="1" applyFill="1" applyBorder="1" applyAlignment="1" applyProtection="1">
      <alignment horizontal="center" vertical="center"/>
    </xf>
    <xf numFmtId="0" fontId="199" fillId="29" borderId="98" xfId="0" applyNumberFormat="1" applyFont="1" applyFill="1" applyBorder="1" applyAlignment="1" applyProtection="1">
      <alignment horizontal="center" vertical="center"/>
    </xf>
    <xf numFmtId="0" fontId="200" fillId="29" borderId="98" xfId="0" applyNumberFormat="1" applyFont="1" applyFill="1" applyBorder="1" applyAlignment="1" applyProtection="1">
      <alignment horizontal="center" vertical="center"/>
    </xf>
    <xf numFmtId="0" fontId="201" fillId="29" borderId="98" xfId="0" applyNumberFormat="1" applyFont="1" applyFill="1" applyBorder="1" applyAlignment="1" applyProtection="1">
      <alignment horizontal="center" vertical="center"/>
    </xf>
    <xf numFmtId="0" fontId="202" fillId="29" borderId="98" xfId="0" applyNumberFormat="1" applyFont="1" applyFill="1" applyBorder="1" applyAlignment="1" applyProtection="1">
      <alignment horizontal="center" vertical="center"/>
    </xf>
    <xf numFmtId="0" fontId="203" fillId="29" borderId="98" xfId="0" applyNumberFormat="1" applyFont="1" applyFill="1" applyBorder="1" applyAlignment="1" applyProtection="1">
      <alignment horizontal="center" vertical="center"/>
    </xf>
    <xf numFmtId="0" fontId="204" fillId="29" borderId="98" xfId="0" applyNumberFormat="1" applyFont="1" applyFill="1" applyBorder="1" applyAlignment="1" applyProtection="1">
      <alignment horizontal="center" vertical="center"/>
    </xf>
    <xf numFmtId="0" fontId="205" fillId="29" borderId="98" xfId="0" applyNumberFormat="1" applyFont="1" applyFill="1" applyBorder="1" applyAlignment="1" applyProtection="1">
      <alignment horizontal="center" vertical="center"/>
    </xf>
    <xf numFmtId="0" fontId="206" fillId="29" borderId="98" xfId="0" applyNumberFormat="1" applyFont="1" applyFill="1" applyBorder="1" applyAlignment="1" applyProtection="1">
      <alignment horizontal="center" vertical="center"/>
    </xf>
    <xf numFmtId="0" fontId="207" fillId="29" borderId="98" xfId="0" applyNumberFormat="1" applyFont="1" applyFill="1" applyBorder="1" applyAlignment="1" applyProtection="1">
      <alignment horizontal="center" vertical="center"/>
    </xf>
    <xf numFmtId="0" fontId="208" fillId="29" borderId="98" xfId="0" applyNumberFormat="1" applyFont="1" applyFill="1" applyBorder="1" applyAlignment="1" applyProtection="1">
      <alignment horizontal="center" vertical="center"/>
    </xf>
    <xf numFmtId="0" fontId="209" fillId="29" borderId="98" xfId="0" applyNumberFormat="1" applyFont="1" applyFill="1" applyBorder="1" applyAlignment="1" applyProtection="1">
      <alignment horizontal="center" vertical="center"/>
    </xf>
    <xf numFmtId="0" fontId="210" fillId="29" borderId="98" xfId="0" applyNumberFormat="1" applyFont="1" applyFill="1" applyBorder="1" applyAlignment="1" applyProtection="1">
      <alignment horizontal="center" vertical="center"/>
    </xf>
    <xf numFmtId="0" fontId="211" fillId="29" borderId="98" xfId="0" applyNumberFormat="1" applyFont="1" applyFill="1" applyBorder="1" applyAlignment="1" applyProtection="1">
      <alignment horizontal="center" vertical="center"/>
    </xf>
    <xf numFmtId="0" fontId="212" fillId="29" borderId="98" xfId="0" applyNumberFormat="1" applyFont="1" applyFill="1" applyBorder="1" applyAlignment="1" applyProtection="1">
      <alignment horizontal="center" vertical="center"/>
    </xf>
    <xf numFmtId="0" fontId="213" fillId="29" borderId="98" xfId="0" applyNumberFormat="1" applyFont="1" applyFill="1" applyBorder="1" applyAlignment="1" applyProtection="1">
      <alignment horizontal="center" vertical="center"/>
    </xf>
    <xf numFmtId="0" fontId="214" fillId="29" borderId="98" xfId="0" applyNumberFormat="1" applyFont="1" applyFill="1" applyBorder="1" applyAlignment="1" applyProtection="1">
      <alignment horizontal="center" vertical="center"/>
    </xf>
    <xf numFmtId="0" fontId="215" fillId="29" borderId="98" xfId="0" applyNumberFormat="1" applyFont="1" applyFill="1" applyBorder="1" applyAlignment="1" applyProtection="1">
      <alignment horizontal="center" vertical="center"/>
    </xf>
    <xf numFmtId="0" fontId="216" fillId="29" borderId="98" xfId="0" applyNumberFormat="1" applyFont="1" applyFill="1" applyBorder="1" applyAlignment="1" applyProtection="1">
      <alignment horizontal="center" vertical="center"/>
    </xf>
    <xf numFmtId="0" fontId="217" fillId="29" borderId="98" xfId="0" applyNumberFormat="1" applyFont="1" applyFill="1" applyBorder="1" applyAlignment="1" applyProtection="1">
      <alignment horizontal="center" vertical="center"/>
    </xf>
    <xf numFmtId="0" fontId="218" fillId="29" borderId="98" xfId="0" applyNumberFormat="1" applyFont="1" applyFill="1" applyBorder="1" applyAlignment="1" applyProtection="1">
      <alignment horizontal="center" vertical="center"/>
    </xf>
    <xf numFmtId="0" fontId="219" fillId="29" borderId="98" xfId="0" applyNumberFormat="1" applyFont="1" applyFill="1" applyBorder="1" applyAlignment="1" applyProtection="1">
      <alignment horizontal="center" vertical="center"/>
    </xf>
    <xf numFmtId="0" fontId="220" fillId="29" borderId="98" xfId="0" applyNumberFormat="1" applyFont="1" applyFill="1" applyBorder="1" applyAlignment="1" applyProtection="1">
      <alignment horizontal="center" vertical="center"/>
    </xf>
    <xf numFmtId="0" fontId="221" fillId="29" borderId="98" xfId="0" applyNumberFormat="1" applyFont="1" applyFill="1" applyBorder="1" applyAlignment="1" applyProtection="1">
      <alignment horizontal="center" vertical="center"/>
    </xf>
    <xf numFmtId="0" fontId="222" fillId="29" borderId="98" xfId="0" applyNumberFormat="1" applyFont="1" applyFill="1" applyBorder="1" applyAlignment="1" applyProtection="1">
      <alignment horizontal="center" vertical="center"/>
    </xf>
    <xf numFmtId="0" fontId="223" fillId="29" borderId="98" xfId="0" applyNumberFormat="1" applyFont="1" applyFill="1" applyBorder="1" applyAlignment="1" applyProtection="1">
      <alignment horizontal="center" vertical="center"/>
    </xf>
    <xf numFmtId="0" fontId="224" fillId="29" borderId="98" xfId="0" applyNumberFormat="1" applyFont="1" applyFill="1" applyBorder="1" applyAlignment="1" applyProtection="1">
      <alignment horizontal="center" vertical="center"/>
    </xf>
    <xf numFmtId="0" fontId="225" fillId="29" borderId="98" xfId="0" applyNumberFormat="1" applyFont="1" applyFill="1" applyBorder="1" applyAlignment="1" applyProtection="1">
      <alignment horizontal="center" vertical="center"/>
    </xf>
    <xf numFmtId="0" fontId="226" fillId="29" borderId="98" xfId="0" applyNumberFormat="1" applyFont="1" applyFill="1" applyBorder="1" applyAlignment="1" applyProtection="1">
      <alignment horizontal="center" vertical="center"/>
    </xf>
    <xf numFmtId="0" fontId="227" fillId="29" borderId="98" xfId="0" applyNumberFormat="1" applyFont="1" applyFill="1" applyBorder="1" applyAlignment="1" applyProtection="1">
      <alignment horizontal="center" vertical="center"/>
    </xf>
    <xf numFmtId="0" fontId="228" fillId="29" borderId="98" xfId="0" applyNumberFormat="1" applyFont="1" applyFill="1" applyBorder="1" applyAlignment="1" applyProtection="1">
      <alignment horizontal="center" vertical="center"/>
    </xf>
    <xf numFmtId="0" fontId="229" fillId="29" borderId="98" xfId="0" applyNumberFormat="1" applyFont="1" applyFill="1" applyBorder="1" applyAlignment="1" applyProtection="1">
      <alignment horizontal="center" vertical="center"/>
    </xf>
    <xf numFmtId="0" fontId="230" fillId="29" borderId="98" xfId="0" applyNumberFormat="1" applyFont="1" applyFill="1" applyBorder="1" applyAlignment="1" applyProtection="1">
      <alignment horizontal="center" vertical="center"/>
    </xf>
    <xf numFmtId="0" fontId="231" fillId="29" borderId="98" xfId="0" applyNumberFormat="1" applyFont="1" applyFill="1" applyBorder="1" applyAlignment="1" applyProtection="1">
      <alignment horizontal="center" vertical="center"/>
    </xf>
    <xf numFmtId="0" fontId="232" fillId="29" borderId="98" xfId="0" applyNumberFormat="1" applyFont="1" applyFill="1" applyBorder="1" applyAlignment="1" applyProtection="1">
      <alignment horizontal="center" vertical="center"/>
    </xf>
    <xf numFmtId="0" fontId="233" fillId="29" borderId="98" xfId="0" applyNumberFormat="1" applyFont="1" applyFill="1" applyBorder="1" applyAlignment="1" applyProtection="1">
      <alignment horizontal="center" vertical="center"/>
    </xf>
    <xf numFmtId="0" fontId="234" fillId="29" borderId="98" xfId="0" applyNumberFormat="1" applyFont="1" applyFill="1" applyBorder="1" applyAlignment="1" applyProtection="1">
      <alignment horizontal="center" vertical="center"/>
    </xf>
    <xf numFmtId="0" fontId="235" fillId="29" borderId="98" xfId="0" applyNumberFormat="1" applyFont="1" applyFill="1" applyBorder="1" applyAlignment="1" applyProtection="1">
      <alignment horizontal="center" vertical="center"/>
    </xf>
    <xf numFmtId="0" fontId="236" fillId="29" borderId="98" xfId="0" applyNumberFormat="1" applyFont="1" applyFill="1" applyBorder="1" applyAlignment="1" applyProtection="1">
      <alignment horizontal="center" vertical="center"/>
    </xf>
    <xf numFmtId="0" fontId="237" fillId="29" borderId="98" xfId="0" applyNumberFormat="1" applyFont="1" applyFill="1" applyBorder="1" applyAlignment="1" applyProtection="1">
      <alignment horizontal="center" vertical="center"/>
    </xf>
    <xf numFmtId="0" fontId="238" fillId="29" borderId="98" xfId="0" applyNumberFormat="1" applyFont="1" applyFill="1" applyBorder="1" applyAlignment="1" applyProtection="1">
      <alignment horizontal="center" vertical="center"/>
    </xf>
    <xf numFmtId="0" fontId="239" fillId="29" borderId="98" xfId="0" applyNumberFormat="1" applyFont="1" applyFill="1" applyBorder="1" applyAlignment="1" applyProtection="1">
      <alignment horizontal="center" vertical="center"/>
    </xf>
    <xf numFmtId="0" fontId="240" fillId="29" borderId="98" xfId="0" applyNumberFormat="1" applyFont="1" applyFill="1" applyBorder="1" applyAlignment="1" applyProtection="1">
      <alignment horizontal="center" vertical="center"/>
    </xf>
    <xf numFmtId="0" fontId="241" fillId="29" borderId="98" xfId="0" applyNumberFormat="1" applyFont="1" applyFill="1" applyBorder="1" applyAlignment="1" applyProtection="1">
      <alignment horizontal="center" vertical="center"/>
    </xf>
    <xf numFmtId="0" fontId="242" fillId="29" borderId="98" xfId="0" applyNumberFormat="1" applyFont="1" applyFill="1" applyBorder="1" applyAlignment="1" applyProtection="1">
      <alignment horizontal="center" vertical="center"/>
    </xf>
    <xf numFmtId="0" fontId="243" fillId="29" borderId="98" xfId="0" applyNumberFormat="1" applyFont="1" applyFill="1" applyBorder="1" applyAlignment="1" applyProtection="1">
      <alignment horizontal="center" vertical="center"/>
    </xf>
    <xf numFmtId="0" fontId="244" fillId="29" borderId="98" xfId="0" applyNumberFormat="1" applyFont="1" applyFill="1" applyBorder="1" applyAlignment="1" applyProtection="1">
      <alignment horizontal="center" vertical="center"/>
    </xf>
    <xf numFmtId="0" fontId="245" fillId="29" borderId="98" xfId="0" applyNumberFormat="1" applyFont="1" applyFill="1" applyBorder="1" applyAlignment="1" applyProtection="1">
      <alignment horizontal="center" vertical="center"/>
    </xf>
    <xf numFmtId="0" fontId="246" fillId="29" borderId="98" xfId="0" applyNumberFormat="1" applyFont="1" applyFill="1" applyBorder="1" applyAlignment="1" applyProtection="1">
      <alignment horizontal="center" vertical="center"/>
    </xf>
    <xf numFmtId="0" fontId="247" fillId="29" borderId="98" xfId="0" applyNumberFormat="1" applyFont="1" applyFill="1" applyBorder="1" applyAlignment="1" applyProtection="1">
      <alignment horizontal="center" vertical="center"/>
    </xf>
    <xf numFmtId="0" fontId="248" fillId="29" borderId="98" xfId="0" applyNumberFormat="1" applyFont="1" applyFill="1" applyBorder="1" applyAlignment="1" applyProtection="1">
      <alignment horizontal="center" vertical="center"/>
    </xf>
    <xf numFmtId="0" fontId="249" fillId="29" borderId="98" xfId="0" applyNumberFormat="1" applyFont="1" applyFill="1" applyBorder="1" applyAlignment="1" applyProtection="1">
      <alignment horizontal="center" vertical="center"/>
    </xf>
    <xf numFmtId="0" fontId="250" fillId="29" borderId="98" xfId="0" applyNumberFormat="1" applyFont="1" applyFill="1" applyBorder="1" applyAlignment="1" applyProtection="1">
      <alignment horizontal="center" vertical="center"/>
    </xf>
    <xf numFmtId="0" fontId="251" fillId="29" borderId="98" xfId="0" applyNumberFormat="1" applyFont="1" applyFill="1" applyBorder="1" applyAlignment="1" applyProtection="1">
      <alignment horizontal="center" vertical="center"/>
    </xf>
    <xf numFmtId="0" fontId="252" fillId="29" borderId="98" xfId="0" applyNumberFormat="1" applyFont="1" applyFill="1" applyBorder="1" applyAlignment="1" applyProtection="1">
      <alignment horizontal="center" vertical="center"/>
    </xf>
    <xf numFmtId="0" fontId="253" fillId="29" borderId="98" xfId="0" applyNumberFormat="1" applyFont="1" applyFill="1" applyBorder="1" applyAlignment="1" applyProtection="1">
      <alignment horizontal="center" vertical="center"/>
    </xf>
    <xf numFmtId="0" fontId="254" fillId="29" borderId="98" xfId="0" applyNumberFormat="1" applyFont="1" applyFill="1" applyBorder="1" applyAlignment="1" applyProtection="1">
      <alignment horizontal="center" vertical="center"/>
    </xf>
    <xf numFmtId="0" fontId="255" fillId="29" borderId="98" xfId="0" applyNumberFormat="1" applyFont="1" applyFill="1" applyBorder="1" applyAlignment="1" applyProtection="1">
      <alignment horizontal="center" vertical="center"/>
    </xf>
    <xf numFmtId="0" fontId="4" fillId="29" borderId="98" xfId="0" applyFont="1" applyFill="1" applyBorder="1"/>
    <xf numFmtId="0" fontId="256" fillId="29" borderId="98" xfId="0" applyNumberFormat="1" applyFont="1" applyFill="1" applyBorder="1" applyAlignment="1" applyProtection="1">
      <alignment horizontal="center" vertical="center"/>
    </xf>
    <xf numFmtId="0" fontId="257" fillId="29" borderId="98" xfId="0" applyNumberFormat="1" applyFont="1" applyFill="1" applyBorder="1" applyAlignment="1" applyProtection="1">
      <alignment horizontal="center" vertical="center"/>
    </xf>
    <xf numFmtId="0" fontId="258" fillId="29" borderId="98" xfId="0" applyNumberFormat="1" applyFont="1" applyFill="1" applyBorder="1" applyAlignment="1" applyProtection="1">
      <alignment horizontal="center" vertical="center"/>
    </xf>
    <xf numFmtId="0" fontId="259" fillId="29" borderId="98" xfId="0" applyNumberFormat="1" applyFont="1" applyFill="1" applyBorder="1" applyAlignment="1" applyProtection="1">
      <alignment horizontal="center" vertical="center"/>
    </xf>
    <xf numFmtId="0" fontId="260" fillId="29" borderId="98" xfId="0" applyNumberFormat="1" applyFont="1" applyFill="1" applyBorder="1" applyAlignment="1" applyProtection="1">
      <alignment horizontal="center" vertical="center"/>
    </xf>
    <xf numFmtId="0" fontId="261" fillId="29" borderId="98" xfId="0" applyNumberFormat="1" applyFont="1" applyFill="1" applyBorder="1" applyAlignment="1" applyProtection="1">
      <alignment horizontal="center" vertical="center"/>
    </xf>
    <xf numFmtId="0" fontId="262" fillId="29" borderId="98" xfId="0" applyNumberFormat="1" applyFont="1" applyFill="1" applyBorder="1" applyAlignment="1" applyProtection="1">
      <alignment horizontal="center" vertical="center"/>
    </xf>
    <xf numFmtId="0" fontId="263" fillId="29" borderId="98" xfId="0" applyNumberFormat="1" applyFont="1" applyFill="1" applyBorder="1" applyAlignment="1" applyProtection="1">
      <alignment horizontal="center" vertical="center"/>
    </xf>
    <xf numFmtId="0" fontId="264" fillId="29" borderId="98" xfId="0" applyNumberFormat="1" applyFont="1" applyFill="1" applyBorder="1" applyAlignment="1" applyProtection="1">
      <alignment horizontal="center" vertical="center"/>
    </xf>
    <xf numFmtId="0" fontId="265" fillId="29" borderId="98" xfId="0" applyNumberFormat="1" applyFont="1" applyFill="1" applyBorder="1" applyAlignment="1" applyProtection="1">
      <alignment horizontal="center" vertical="center"/>
    </xf>
    <xf numFmtId="0" fontId="266" fillId="29" borderId="98" xfId="0" applyNumberFormat="1" applyFont="1" applyFill="1" applyBorder="1" applyAlignment="1" applyProtection="1">
      <alignment horizontal="center" vertical="center"/>
    </xf>
    <xf numFmtId="0" fontId="267" fillId="29" borderId="98" xfId="0" applyNumberFormat="1" applyFont="1" applyFill="1" applyBorder="1" applyAlignment="1" applyProtection="1">
      <alignment horizontal="center" vertical="center"/>
    </xf>
    <xf numFmtId="0" fontId="268" fillId="29" borderId="98" xfId="0" applyNumberFormat="1" applyFont="1" applyFill="1" applyBorder="1" applyAlignment="1" applyProtection="1">
      <alignment horizontal="center" vertical="center"/>
    </xf>
    <xf numFmtId="0" fontId="269" fillId="29" borderId="98" xfId="0" applyNumberFormat="1" applyFont="1" applyFill="1" applyBorder="1" applyAlignment="1" applyProtection="1">
      <alignment horizontal="center" vertical="center"/>
    </xf>
    <xf numFmtId="0" fontId="270" fillId="29" borderId="98" xfId="0" applyNumberFormat="1" applyFont="1" applyFill="1" applyBorder="1" applyAlignment="1" applyProtection="1">
      <alignment horizontal="center" vertical="center"/>
    </xf>
    <xf numFmtId="0" fontId="271" fillId="29" borderId="98" xfId="0" applyNumberFormat="1" applyFont="1" applyFill="1" applyBorder="1" applyAlignment="1" applyProtection="1">
      <alignment horizontal="center" vertical="center"/>
    </xf>
    <xf numFmtId="0" fontId="272" fillId="29" borderId="98" xfId="0" applyNumberFormat="1" applyFont="1" applyFill="1" applyBorder="1" applyAlignment="1" applyProtection="1">
      <alignment horizontal="center" vertical="center"/>
    </xf>
    <xf numFmtId="0" fontId="273" fillId="29" borderId="98" xfId="0" applyNumberFormat="1" applyFont="1" applyFill="1" applyBorder="1" applyAlignment="1" applyProtection="1">
      <alignment horizontal="center" vertical="center"/>
    </xf>
    <xf numFmtId="0" fontId="274" fillId="29" borderId="98" xfId="0" applyNumberFormat="1" applyFont="1" applyFill="1" applyBorder="1" applyAlignment="1" applyProtection="1">
      <alignment horizontal="center" vertical="center"/>
    </xf>
    <xf numFmtId="0" fontId="275" fillId="29" borderId="98" xfId="0" applyNumberFormat="1" applyFont="1" applyFill="1" applyBorder="1" applyAlignment="1" applyProtection="1">
      <alignment horizontal="center" vertical="center"/>
    </xf>
    <xf numFmtId="0" fontId="276" fillId="29" borderId="98" xfId="0" applyNumberFormat="1" applyFont="1" applyFill="1" applyBorder="1" applyAlignment="1" applyProtection="1">
      <alignment horizontal="center" vertical="center"/>
    </xf>
    <xf numFmtId="0" fontId="277" fillId="29" borderId="98" xfId="0" applyNumberFormat="1" applyFont="1" applyFill="1" applyBorder="1" applyAlignment="1" applyProtection="1">
      <alignment horizontal="center" vertical="center"/>
    </xf>
    <xf numFmtId="0" fontId="278" fillId="29" borderId="98" xfId="0" applyNumberFormat="1" applyFont="1" applyFill="1" applyBorder="1" applyAlignment="1" applyProtection="1">
      <alignment horizontal="center" vertical="center"/>
    </xf>
    <xf numFmtId="0" fontId="279" fillId="29" borderId="98" xfId="0" applyNumberFormat="1" applyFont="1" applyFill="1" applyBorder="1" applyAlignment="1" applyProtection="1">
      <alignment horizontal="center" vertical="center"/>
    </xf>
    <xf numFmtId="0" fontId="280" fillId="29" borderId="98" xfId="0" applyNumberFormat="1" applyFont="1" applyFill="1" applyBorder="1" applyAlignment="1" applyProtection="1">
      <alignment horizontal="center" vertical="center"/>
    </xf>
    <xf numFmtId="0" fontId="281" fillId="29" borderId="98" xfId="0" applyNumberFormat="1" applyFont="1" applyFill="1" applyBorder="1" applyAlignment="1" applyProtection="1">
      <alignment horizontal="center" vertical="center"/>
    </xf>
    <xf numFmtId="0" fontId="282" fillId="29" borderId="98" xfId="0" applyNumberFormat="1" applyFont="1" applyFill="1" applyBorder="1" applyAlignment="1" applyProtection="1">
      <alignment horizontal="center" vertical="center"/>
    </xf>
    <xf numFmtId="0" fontId="283" fillId="29" borderId="98" xfId="0" applyNumberFormat="1" applyFont="1" applyFill="1" applyBorder="1" applyAlignment="1" applyProtection="1">
      <alignment horizontal="center" vertical="center"/>
    </xf>
    <xf numFmtId="0" fontId="284" fillId="29" borderId="98" xfId="0" applyNumberFormat="1" applyFont="1" applyFill="1" applyBorder="1" applyAlignment="1" applyProtection="1">
      <alignment horizontal="center" vertical="center"/>
    </xf>
    <xf numFmtId="0" fontId="285" fillId="29" borderId="98" xfId="0" applyNumberFormat="1" applyFont="1" applyFill="1" applyBorder="1" applyAlignment="1" applyProtection="1">
      <alignment horizontal="center" vertical="center"/>
    </xf>
    <xf numFmtId="0" fontId="286" fillId="29" borderId="98" xfId="0" applyNumberFormat="1" applyFont="1" applyFill="1" applyBorder="1" applyAlignment="1" applyProtection="1">
      <alignment horizontal="center" vertical="center"/>
    </xf>
    <xf numFmtId="0" fontId="287" fillId="29" borderId="98" xfId="0" applyNumberFormat="1" applyFont="1" applyFill="1" applyBorder="1" applyAlignment="1" applyProtection="1">
      <alignment horizontal="center" vertical="center"/>
    </xf>
    <xf numFmtId="0" fontId="288" fillId="29" borderId="98" xfId="0" applyNumberFormat="1" applyFont="1" applyFill="1" applyBorder="1" applyAlignment="1" applyProtection="1">
      <alignment horizontal="center" vertical="center"/>
    </xf>
    <xf numFmtId="0" fontId="289" fillId="29" borderId="98" xfId="0" applyNumberFormat="1" applyFont="1" applyFill="1" applyBorder="1" applyAlignment="1" applyProtection="1">
      <alignment horizontal="center" vertical="center"/>
    </xf>
    <xf numFmtId="0" fontId="290" fillId="29" borderId="98" xfId="0" applyNumberFormat="1" applyFont="1" applyFill="1" applyBorder="1" applyAlignment="1" applyProtection="1">
      <alignment horizontal="center" vertical="center"/>
    </xf>
    <xf numFmtId="0" fontId="291" fillId="29" borderId="98" xfId="0" applyNumberFormat="1" applyFont="1" applyFill="1" applyBorder="1" applyAlignment="1" applyProtection="1">
      <alignment horizontal="center" vertical="center"/>
    </xf>
    <xf numFmtId="0" fontId="292" fillId="29" borderId="98" xfId="0" applyNumberFormat="1" applyFont="1" applyFill="1" applyBorder="1" applyAlignment="1" applyProtection="1">
      <alignment horizontal="center" vertical="center"/>
    </xf>
    <xf numFmtId="0" fontId="293" fillId="29" borderId="98" xfId="0" applyNumberFormat="1" applyFont="1" applyFill="1" applyBorder="1" applyAlignment="1" applyProtection="1">
      <alignment horizontal="center" vertical="center"/>
    </xf>
    <xf numFmtId="0" fontId="294" fillId="29" borderId="98" xfId="0" applyNumberFormat="1" applyFont="1" applyFill="1" applyBorder="1" applyAlignment="1" applyProtection="1">
      <alignment horizontal="center" vertical="center"/>
    </xf>
    <xf numFmtId="0" fontId="295" fillId="29" borderId="98" xfId="0" applyNumberFormat="1" applyFont="1" applyFill="1" applyBorder="1" applyAlignment="1" applyProtection="1">
      <alignment horizontal="center" vertical="center"/>
    </xf>
    <xf numFmtId="0" fontId="296" fillId="29" borderId="98" xfId="0" applyNumberFormat="1" applyFont="1" applyFill="1" applyBorder="1" applyAlignment="1" applyProtection="1">
      <alignment horizontal="center" vertical="center"/>
    </xf>
    <xf numFmtId="0" fontId="297" fillId="29" borderId="98" xfId="0" applyNumberFormat="1" applyFont="1" applyFill="1" applyBorder="1" applyAlignment="1" applyProtection="1">
      <alignment horizontal="center" vertical="center"/>
    </xf>
    <xf numFmtId="0" fontId="298" fillId="29" borderId="98" xfId="0" applyNumberFormat="1" applyFont="1" applyFill="1" applyBorder="1" applyAlignment="1" applyProtection="1">
      <alignment horizontal="center" vertical="center"/>
    </xf>
    <xf numFmtId="0" fontId="299" fillId="29" borderId="98" xfId="0" applyNumberFormat="1" applyFont="1" applyFill="1" applyBorder="1" applyAlignment="1" applyProtection="1">
      <alignment horizontal="center" vertical="center"/>
    </xf>
    <xf numFmtId="0" fontId="300" fillId="29" borderId="98" xfId="0" applyNumberFormat="1" applyFont="1" applyFill="1" applyBorder="1" applyAlignment="1" applyProtection="1">
      <alignment horizontal="center" vertical="center"/>
    </xf>
    <xf numFmtId="0" fontId="301" fillId="29" borderId="98" xfId="0" applyNumberFormat="1" applyFont="1" applyFill="1" applyBorder="1" applyAlignment="1" applyProtection="1">
      <alignment horizontal="center" vertical="center"/>
    </xf>
    <xf numFmtId="0" fontId="302" fillId="29" borderId="98" xfId="0" applyNumberFormat="1" applyFont="1" applyFill="1" applyBorder="1" applyAlignment="1" applyProtection="1">
      <alignment horizontal="center" vertical="center"/>
    </xf>
    <xf numFmtId="0" fontId="303" fillId="29" borderId="98" xfId="0" applyNumberFormat="1" applyFont="1" applyFill="1" applyBorder="1" applyAlignment="1" applyProtection="1">
      <alignment horizontal="center" vertical="center"/>
    </xf>
    <xf numFmtId="0" fontId="304" fillId="29" borderId="98" xfId="0" applyNumberFormat="1" applyFont="1" applyFill="1" applyBorder="1" applyAlignment="1" applyProtection="1">
      <alignment horizontal="center" vertical="center"/>
    </xf>
    <xf numFmtId="0" fontId="305" fillId="29" borderId="98" xfId="0" applyNumberFormat="1" applyFont="1" applyFill="1" applyBorder="1" applyAlignment="1" applyProtection="1">
      <alignment horizontal="center" vertical="center"/>
    </xf>
    <xf numFmtId="0" fontId="306" fillId="29" borderId="98" xfId="0" applyNumberFormat="1" applyFont="1" applyFill="1" applyBorder="1" applyAlignment="1" applyProtection="1">
      <alignment horizontal="center" vertical="center"/>
    </xf>
    <xf numFmtId="0" fontId="307" fillId="29" borderId="98" xfId="0" applyNumberFormat="1" applyFont="1" applyFill="1" applyBorder="1" applyAlignment="1" applyProtection="1">
      <alignment horizontal="center" vertical="center"/>
    </xf>
    <xf numFmtId="0" fontId="308" fillId="29" borderId="98" xfId="0" applyNumberFormat="1" applyFont="1" applyFill="1" applyBorder="1" applyAlignment="1" applyProtection="1">
      <alignment horizontal="center" vertical="center"/>
    </xf>
    <xf numFmtId="0" fontId="309" fillId="29" borderId="98" xfId="0" applyNumberFormat="1" applyFont="1" applyFill="1" applyBorder="1" applyAlignment="1" applyProtection="1">
      <alignment horizontal="center" vertical="center"/>
    </xf>
    <xf numFmtId="0" fontId="310" fillId="29" borderId="98" xfId="0" applyNumberFormat="1" applyFont="1" applyFill="1" applyBorder="1" applyAlignment="1" applyProtection="1">
      <alignment horizontal="center" vertical="center"/>
    </xf>
    <xf numFmtId="0" fontId="311" fillId="29" borderId="98" xfId="0" applyNumberFormat="1" applyFont="1" applyFill="1" applyBorder="1" applyAlignment="1" applyProtection="1">
      <alignment horizontal="center" vertical="center"/>
    </xf>
    <xf numFmtId="0" fontId="312" fillId="29" borderId="98" xfId="0" applyNumberFormat="1" applyFont="1" applyFill="1" applyBorder="1" applyAlignment="1" applyProtection="1">
      <alignment horizontal="center" vertical="center"/>
    </xf>
    <xf numFmtId="0" fontId="313" fillId="29" borderId="98" xfId="0" applyNumberFormat="1" applyFont="1" applyFill="1" applyBorder="1" applyAlignment="1" applyProtection="1">
      <alignment horizontal="center" vertical="center"/>
    </xf>
    <xf numFmtId="0" fontId="314" fillId="29" borderId="98" xfId="0" applyNumberFormat="1" applyFont="1" applyFill="1" applyBorder="1" applyAlignment="1" applyProtection="1">
      <alignment horizontal="center" vertical="center"/>
    </xf>
    <xf numFmtId="0" fontId="315" fillId="29" borderId="98" xfId="0" applyNumberFormat="1" applyFont="1" applyFill="1" applyBorder="1" applyAlignment="1" applyProtection="1">
      <alignment horizontal="center" vertical="center"/>
    </xf>
    <xf numFmtId="0" fontId="316" fillId="29" borderId="98" xfId="0" applyNumberFormat="1" applyFont="1" applyFill="1" applyBorder="1" applyAlignment="1" applyProtection="1">
      <alignment horizontal="center" vertical="center"/>
    </xf>
    <xf numFmtId="0" fontId="317" fillId="29" borderId="98" xfId="0" applyNumberFormat="1" applyFont="1" applyFill="1" applyBorder="1" applyAlignment="1" applyProtection="1">
      <alignment horizontal="center" vertical="center"/>
    </xf>
    <xf numFmtId="0" fontId="318" fillId="29" borderId="98" xfId="0" applyNumberFormat="1" applyFont="1" applyFill="1" applyBorder="1" applyAlignment="1" applyProtection="1">
      <alignment horizontal="center" vertical="center"/>
    </xf>
    <xf numFmtId="0" fontId="319" fillId="29" borderId="98" xfId="0" applyNumberFormat="1" applyFont="1" applyFill="1" applyBorder="1" applyAlignment="1" applyProtection="1">
      <alignment horizontal="center" vertical="center"/>
    </xf>
    <xf numFmtId="0" fontId="320" fillId="29" borderId="98" xfId="0" applyNumberFormat="1" applyFont="1" applyFill="1" applyBorder="1" applyAlignment="1" applyProtection="1">
      <alignment horizontal="center" vertical="center"/>
    </xf>
    <xf numFmtId="0" fontId="321" fillId="29" borderId="98" xfId="0" applyNumberFormat="1" applyFont="1" applyFill="1" applyBorder="1" applyAlignment="1" applyProtection="1">
      <alignment horizontal="center" vertical="center"/>
    </xf>
    <xf numFmtId="0" fontId="322" fillId="29" borderId="98" xfId="0" applyNumberFormat="1" applyFont="1" applyFill="1" applyBorder="1" applyAlignment="1" applyProtection="1">
      <alignment horizontal="center" vertical="center"/>
    </xf>
    <xf numFmtId="0" fontId="323" fillId="29" borderId="98" xfId="0" applyNumberFormat="1" applyFont="1" applyFill="1" applyBorder="1" applyAlignment="1" applyProtection="1">
      <alignment horizontal="center" vertical="center"/>
    </xf>
    <xf numFmtId="0" fontId="324" fillId="29" borderId="98" xfId="0" applyNumberFormat="1" applyFont="1" applyFill="1" applyBorder="1" applyAlignment="1" applyProtection="1">
      <alignment horizontal="center" vertical="center"/>
    </xf>
    <xf numFmtId="0" fontId="325" fillId="29" borderId="98" xfId="0" applyNumberFormat="1" applyFont="1" applyFill="1" applyBorder="1" applyAlignment="1" applyProtection="1">
      <alignment horizontal="center" vertical="center"/>
    </xf>
    <xf numFmtId="0" fontId="326" fillId="29" borderId="98" xfId="0" applyNumberFormat="1" applyFont="1" applyFill="1" applyBorder="1" applyAlignment="1" applyProtection="1">
      <alignment horizontal="center" vertical="center"/>
    </xf>
    <xf numFmtId="0" fontId="327" fillId="29" borderId="98" xfId="0" applyNumberFormat="1" applyFont="1" applyFill="1" applyBorder="1" applyAlignment="1" applyProtection="1">
      <alignment horizontal="center" vertical="center"/>
    </xf>
    <xf numFmtId="0" fontId="328" fillId="29" borderId="98" xfId="0" applyNumberFormat="1" applyFont="1" applyFill="1" applyBorder="1" applyAlignment="1" applyProtection="1">
      <alignment horizontal="center" vertical="center"/>
    </xf>
    <xf numFmtId="0" fontId="329" fillId="29" borderId="98" xfId="0" applyNumberFormat="1" applyFont="1" applyFill="1" applyBorder="1" applyAlignment="1" applyProtection="1">
      <alignment horizontal="center" vertical="center"/>
    </xf>
    <xf numFmtId="0" fontId="330" fillId="29" borderId="98" xfId="0" applyNumberFormat="1" applyFont="1" applyFill="1" applyBorder="1" applyAlignment="1" applyProtection="1">
      <alignment horizontal="center" vertical="center"/>
    </xf>
    <xf numFmtId="0" fontId="331" fillId="29" borderId="98" xfId="0" applyNumberFormat="1" applyFont="1" applyFill="1" applyBorder="1" applyAlignment="1" applyProtection="1">
      <alignment horizontal="center" vertical="center"/>
    </xf>
    <xf numFmtId="0" fontId="332" fillId="29" borderId="98" xfId="0" applyNumberFormat="1" applyFont="1" applyFill="1" applyBorder="1" applyAlignment="1" applyProtection="1">
      <alignment horizontal="center" vertical="center"/>
    </xf>
    <xf numFmtId="0" fontId="333" fillId="29" borderId="98" xfId="0" applyNumberFormat="1" applyFont="1" applyFill="1" applyBorder="1" applyAlignment="1" applyProtection="1">
      <alignment horizontal="center" vertical="center"/>
    </xf>
    <xf numFmtId="0" fontId="334" fillId="29" borderId="98" xfId="0" applyNumberFormat="1" applyFont="1" applyFill="1" applyBorder="1" applyAlignment="1" applyProtection="1">
      <alignment horizontal="center" vertical="center"/>
    </xf>
    <xf numFmtId="0" fontId="335" fillId="29" borderId="98" xfId="0" applyNumberFormat="1" applyFont="1" applyFill="1" applyBorder="1" applyAlignment="1" applyProtection="1">
      <alignment horizontal="center" vertical="center"/>
    </xf>
    <xf numFmtId="0" fontId="336" fillId="29" borderId="98" xfId="0" applyNumberFormat="1" applyFont="1" applyFill="1" applyBorder="1" applyAlignment="1" applyProtection="1">
      <alignment horizontal="center" vertical="center"/>
    </xf>
    <xf numFmtId="0" fontId="337" fillId="29" borderId="98" xfId="0" applyNumberFormat="1" applyFont="1" applyFill="1" applyBorder="1" applyAlignment="1" applyProtection="1">
      <alignment horizontal="center" vertical="center"/>
    </xf>
    <xf numFmtId="0" fontId="338" fillId="29" borderId="98" xfId="0" applyNumberFormat="1" applyFont="1" applyFill="1" applyBorder="1" applyAlignment="1" applyProtection="1">
      <alignment horizontal="center" vertical="center"/>
    </xf>
    <xf numFmtId="0" fontId="339" fillId="29" borderId="98" xfId="0" applyNumberFormat="1" applyFont="1" applyFill="1" applyBorder="1" applyAlignment="1" applyProtection="1">
      <alignment horizontal="center" vertical="center"/>
    </xf>
    <xf numFmtId="0" fontId="340" fillId="29" borderId="98" xfId="0" applyNumberFormat="1" applyFont="1" applyFill="1" applyBorder="1" applyAlignment="1" applyProtection="1">
      <alignment horizontal="center" vertical="center"/>
    </xf>
    <xf numFmtId="0" fontId="341" fillId="29" borderId="98" xfId="0" applyNumberFormat="1" applyFont="1" applyFill="1" applyBorder="1" applyAlignment="1" applyProtection="1">
      <alignment horizontal="center" vertical="center"/>
    </xf>
    <xf numFmtId="0" fontId="342" fillId="29" borderId="98" xfId="0" applyNumberFormat="1" applyFont="1" applyFill="1" applyBorder="1" applyAlignment="1" applyProtection="1">
      <alignment horizontal="center" vertical="center"/>
    </xf>
    <xf numFmtId="0" fontId="343" fillId="29" borderId="98" xfId="0" applyNumberFormat="1" applyFont="1" applyFill="1" applyBorder="1" applyAlignment="1" applyProtection="1">
      <alignment horizontal="center" vertical="center"/>
    </xf>
    <xf numFmtId="0" fontId="344" fillId="29" borderId="98" xfId="0" applyNumberFormat="1" applyFont="1" applyFill="1" applyBorder="1" applyAlignment="1" applyProtection="1">
      <alignment horizontal="center" vertical="center"/>
    </xf>
    <xf numFmtId="0" fontId="345" fillId="29" borderId="98" xfId="0" applyNumberFormat="1" applyFont="1" applyFill="1" applyBorder="1" applyAlignment="1" applyProtection="1">
      <alignment horizontal="center" vertical="center"/>
    </xf>
    <xf numFmtId="0" fontId="346" fillId="29" borderId="98" xfId="0" applyNumberFormat="1" applyFont="1" applyFill="1" applyBorder="1" applyAlignment="1" applyProtection="1">
      <alignment horizontal="center" vertical="center"/>
    </xf>
    <xf numFmtId="0" fontId="347" fillId="29" borderId="98" xfId="0" applyNumberFormat="1" applyFont="1" applyFill="1" applyBorder="1" applyAlignment="1" applyProtection="1">
      <alignment horizontal="center" vertical="center"/>
    </xf>
    <xf numFmtId="0" fontId="348" fillId="29" borderId="98" xfId="0" applyNumberFormat="1" applyFont="1" applyFill="1" applyBorder="1" applyAlignment="1" applyProtection="1">
      <alignment horizontal="center" vertical="center"/>
    </xf>
    <xf numFmtId="0" fontId="349" fillId="29" borderId="98" xfId="0" applyNumberFormat="1" applyFont="1" applyFill="1" applyBorder="1" applyAlignment="1" applyProtection="1">
      <alignment horizontal="center" vertical="center"/>
    </xf>
    <xf numFmtId="0" fontId="350" fillId="29" borderId="98" xfId="0" applyNumberFormat="1" applyFont="1" applyFill="1" applyBorder="1" applyAlignment="1" applyProtection="1">
      <alignment horizontal="center" vertical="center"/>
    </xf>
    <xf numFmtId="0" fontId="351" fillId="29" borderId="98" xfId="0" applyNumberFormat="1" applyFont="1" applyFill="1" applyBorder="1" applyAlignment="1" applyProtection="1">
      <alignment horizontal="center" vertical="center"/>
    </xf>
    <xf numFmtId="0" fontId="352" fillId="29" borderId="98" xfId="0" applyNumberFormat="1" applyFont="1" applyFill="1" applyBorder="1" applyAlignment="1" applyProtection="1">
      <alignment horizontal="center" vertical="center"/>
    </xf>
    <xf numFmtId="0" fontId="353" fillId="29" borderId="98" xfId="0" applyNumberFormat="1" applyFont="1" applyFill="1" applyBorder="1" applyAlignment="1" applyProtection="1">
      <alignment horizontal="center" vertical="center"/>
    </xf>
    <xf numFmtId="0" fontId="354" fillId="29" borderId="98" xfId="0" applyNumberFormat="1" applyFont="1" applyFill="1" applyBorder="1" applyAlignment="1" applyProtection="1">
      <alignment horizontal="center" vertical="center"/>
    </xf>
    <xf numFmtId="0" fontId="355" fillId="29" borderId="98" xfId="0" applyNumberFormat="1" applyFont="1" applyFill="1" applyBorder="1" applyAlignment="1" applyProtection="1">
      <alignment horizontal="center" vertical="center"/>
    </xf>
    <xf numFmtId="0" fontId="356" fillId="29" borderId="98" xfId="0" applyNumberFormat="1" applyFont="1" applyFill="1" applyBorder="1" applyAlignment="1" applyProtection="1">
      <alignment horizontal="center" vertical="center"/>
    </xf>
    <xf numFmtId="0" fontId="357" fillId="29" borderId="98" xfId="0" applyNumberFormat="1" applyFont="1" applyFill="1" applyBorder="1" applyAlignment="1" applyProtection="1">
      <alignment horizontal="center" vertical="center"/>
    </xf>
    <xf numFmtId="0" fontId="358" fillId="29" borderId="98" xfId="0" applyNumberFormat="1" applyFont="1" applyFill="1" applyBorder="1" applyAlignment="1" applyProtection="1">
      <alignment horizontal="center" vertical="center"/>
    </xf>
    <xf numFmtId="0" fontId="359" fillId="29" borderId="98" xfId="0" applyNumberFormat="1" applyFont="1" applyFill="1" applyBorder="1" applyAlignment="1" applyProtection="1">
      <alignment horizontal="center" vertical="center"/>
    </xf>
    <xf numFmtId="0" fontId="360" fillId="29" borderId="98" xfId="0" applyNumberFormat="1" applyFont="1" applyFill="1" applyBorder="1" applyAlignment="1" applyProtection="1">
      <alignment horizontal="center" vertical="center"/>
    </xf>
    <xf numFmtId="0" fontId="361" fillId="29" borderId="98" xfId="0" applyNumberFormat="1" applyFont="1" applyFill="1" applyBorder="1" applyAlignment="1" applyProtection="1">
      <alignment horizontal="center" vertical="center"/>
    </xf>
    <xf numFmtId="0" fontId="362" fillId="29" borderId="98" xfId="0" applyNumberFormat="1" applyFont="1" applyFill="1" applyBorder="1" applyAlignment="1" applyProtection="1">
      <alignment horizontal="center" vertical="center"/>
    </xf>
    <xf numFmtId="0" fontId="363" fillId="29" borderId="98" xfId="0" applyNumberFormat="1" applyFont="1" applyFill="1" applyBorder="1" applyAlignment="1" applyProtection="1">
      <alignment horizontal="center" vertical="center"/>
    </xf>
    <xf numFmtId="0" fontId="364" fillId="29" borderId="98" xfId="0" applyNumberFormat="1" applyFont="1" applyFill="1" applyBorder="1" applyAlignment="1" applyProtection="1">
      <alignment horizontal="center" vertical="center"/>
    </xf>
    <xf numFmtId="0" fontId="365" fillId="29" borderId="98" xfId="0" applyNumberFormat="1" applyFont="1" applyFill="1" applyBorder="1" applyAlignment="1" applyProtection="1">
      <alignment horizontal="center" vertical="center"/>
    </xf>
    <xf numFmtId="0" fontId="366" fillId="29" borderId="98" xfId="0" applyNumberFormat="1" applyFont="1" applyFill="1" applyBorder="1" applyAlignment="1" applyProtection="1">
      <alignment horizontal="center" vertical="center"/>
    </xf>
    <xf numFmtId="0" fontId="367" fillId="29" borderId="98" xfId="0" applyNumberFormat="1" applyFont="1" applyFill="1" applyBorder="1" applyAlignment="1" applyProtection="1">
      <alignment horizontal="center" vertical="center"/>
    </xf>
    <xf numFmtId="0" fontId="368" fillId="29" borderId="98" xfId="0" applyNumberFormat="1" applyFont="1" applyFill="1" applyBorder="1" applyAlignment="1" applyProtection="1">
      <alignment horizontal="center" vertical="center"/>
    </xf>
    <xf numFmtId="0" fontId="369" fillId="29" borderId="98" xfId="0" applyNumberFormat="1" applyFont="1" applyFill="1" applyBorder="1" applyAlignment="1" applyProtection="1">
      <alignment horizontal="center" vertical="center"/>
    </xf>
    <xf numFmtId="0" fontId="370" fillId="29" borderId="98" xfId="0" applyNumberFormat="1" applyFont="1" applyFill="1" applyBorder="1" applyAlignment="1" applyProtection="1">
      <alignment horizontal="center" vertical="center"/>
    </xf>
    <xf numFmtId="0" fontId="371" fillId="29" borderId="98" xfId="0" applyNumberFormat="1" applyFont="1" applyFill="1" applyBorder="1" applyAlignment="1" applyProtection="1">
      <alignment horizontal="center" vertical="center"/>
    </xf>
    <xf numFmtId="0" fontId="372" fillId="29" borderId="98" xfId="0" applyNumberFormat="1" applyFont="1" applyFill="1" applyBorder="1" applyAlignment="1" applyProtection="1">
      <alignment horizontal="center" vertical="center"/>
    </xf>
    <xf numFmtId="0" fontId="373" fillId="29" borderId="98" xfId="0" applyNumberFormat="1" applyFont="1" applyFill="1" applyBorder="1" applyAlignment="1" applyProtection="1">
      <alignment horizontal="center" vertical="center"/>
    </xf>
    <xf numFmtId="0" fontId="374" fillId="29" borderId="98" xfId="0" applyNumberFormat="1" applyFont="1" applyFill="1" applyBorder="1" applyAlignment="1" applyProtection="1">
      <alignment horizontal="center" vertical="center"/>
    </xf>
    <xf numFmtId="0" fontId="375" fillId="29" borderId="98" xfId="0" applyNumberFormat="1" applyFont="1" applyFill="1" applyBorder="1" applyAlignment="1" applyProtection="1">
      <alignment horizontal="center" vertical="center"/>
    </xf>
    <xf numFmtId="0" fontId="376" fillId="29" borderId="98" xfId="0" applyNumberFormat="1" applyFont="1" applyFill="1" applyBorder="1" applyAlignment="1" applyProtection="1">
      <alignment horizontal="center" vertical="center"/>
    </xf>
    <xf numFmtId="0" fontId="377" fillId="29" borderId="98" xfId="0" applyNumberFormat="1" applyFont="1" applyFill="1" applyBorder="1" applyAlignment="1" applyProtection="1">
      <alignment horizontal="center" vertical="center"/>
    </xf>
    <xf numFmtId="0" fontId="378" fillId="29" borderId="98" xfId="0" applyNumberFormat="1" applyFont="1" applyFill="1" applyBorder="1" applyAlignment="1" applyProtection="1">
      <alignment horizontal="center" vertical="center"/>
    </xf>
    <xf numFmtId="0" fontId="379" fillId="29" borderId="98" xfId="0" applyNumberFormat="1" applyFont="1" applyFill="1" applyBorder="1" applyAlignment="1" applyProtection="1">
      <alignment horizontal="center" vertical="center"/>
    </xf>
    <xf numFmtId="0" fontId="380" fillId="29" borderId="98" xfId="0" applyNumberFormat="1" applyFont="1" applyFill="1" applyBorder="1" applyAlignment="1" applyProtection="1">
      <alignment horizontal="center" vertical="center"/>
    </xf>
    <xf numFmtId="0" fontId="381" fillId="29" borderId="98" xfId="0" applyNumberFormat="1" applyFont="1" applyFill="1" applyBorder="1" applyAlignment="1" applyProtection="1">
      <alignment horizontal="center" vertical="center"/>
    </xf>
    <xf numFmtId="0" fontId="382" fillId="29" borderId="98" xfId="0" applyNumberFormat="1" applyFont="1" applyFill="1" applyBorder="1" applyAlignment="1" applyProtection="1">
      <alignment horizontal="center" vertical="center"/>
    </xf>
    <xf numFmtId="0" fontId="383" fillId="29" borderId="98" xfId="0" applyNumberFormat="1" applyFont="1" applyFill="1" applyBorder="1" applyAlignment="1" applyProtection="1">
      <alignment horizontal="center" vertical="center"/>
    </xf>
    <xf numFmtId="0" fontId="384" fillId="29" borderId="98" xfId="0" applyNumberFormat="1" applyFont="1" applyFill="1" applyBorder="1" applyAlignment="1" applyProtection="1">
      <alignment horizontal="center" vertical="center"/>
    </xf>
    <xf numFmtId="0" fontId="385" fillId="29" borderId="98" xfId="0" applyNumberFormat="1" applyFont="1" applyFill="1" applyBorder="1" applyAlignment="1" applyProtection="1">
      <alignment horizontal="center" vertical="center"/>
    </xf>
    <xf numFmtId="0" fontId="386" fillId="29" borderId="98" xfId="0" applyNumberFormat="1" applyFont="1" applyFill="1" applyBorder="1" applyAlignment="1" applyProtection="1">
      <alignment horizontal="center" vertical="center"/>
    </xf>
    <xf numFmtId="0" fontId="387" fillId="29" borderId="98" xfId="0" applyNumberFormat="1" applyFont="1" applyFill="1" applyBorder="1" applyAlignment="1" applyProtection="1">
      <alignment horizontal="center" vertical="center"/>
    </xf>
    <xf numFmtId="0" fontId="388" fillId="29" borderId="98" xfId="0" applyNumberFormat="1" applyFont="1" applyFill="1" applyBorder="1" applyAlignment="1" applyProtection="1">
      <alignment horizontal="center" vertical="center"/>
    </xf>
    <xf numFmtId="0" fontId="389" fillId="29" borderId="98" xfId="0" applyNumberFormat="1" applyFont="1" applyFill="1" applyBorder="1" applyAlignment="1" applyProtection="1">
      <alignment horizontal="center" vertical="center"/>
    </xf>
    <xf numFmtId="0" fontId="390" fillId="29" borderId="98" xfId="0" applyNumberFormat="1" applyFont="1" applyFill="1" applyBorder="1" applyAlignment="1" applyProtection="1">
      <alignment horizontal="center" vertical="center"/>
    </xf>
    <xf numFmtId="0" fontId="391" fillId="29" borderId="98" xfId="0" applyNumberFormat="1" applyFont="1" applyFill="1" applyBorder="1" applyAlignment="1" applyProtection="1">
      <alignment horizontal="center" vertical="center"/>
    </xf>
    <xf numFmtId="0" fontId="392" fillId="29" borderId="98" xfId="0" applyNumberFormat="1" applyFont="1" applyFill="1" applyBorder="1" applyAlignment="1" applyProtection="1">
      <alignment horizontal="center" vertical="center"/>
    </xf>
    <xf numFmtId="0" fontId="393" fillId="29" borderId="98" xfId="0" applyNumberFormat="1" applyFont="1" applyFill="1" applyBorder="1" applyAlignment="1" applyProtection="1">
      <alignment horizontal="center" vertical="center"/>
    </xf>
    <xf numFmtId="0" fontId="394" fillId="29" borderId="98" xfId="0" applyNumberFormat="1" applyFont="1" applyFill="1" applyBorder="1" applyAlignment="1" applyProtection="1">
      <alignment horizontal="center" vertical="center"/>
    </xf>
    <xf numFmtId="0" fontId="395" fillId="29" borderId="98" xfId="0" applyNumberFormat="1" applyFont="1" applyFill="1" applyBorder="1" applyAlignment="1" applyProtection="1">
      <alignment horizontal="center" vertical="center"/>
    </xf>
    <xf numFmtId="0" fontId="396" fillId="29" borderId="98" xfId="0" applyNumberFormat="1" applyFont="1" applyFill="1" applyBorder="1" applyAlignment="1" applyProtection="1">
      <alignment horizontal="center" vertical="center"/>
    </xf>
    <xf numFmtId="0" fontId="397" fillId="29" borderId="98" xfId="0" applyNumberFormat="1" applyFont="1" applyFill="1" applyBorder="1" applyAlignment="1" applyProtection="1">
      <alignment horizontal="center" vertical="center"/>
    </xf>
    <xf numFmtId="0" fontId="398" fillId="29" borderId="98" xfId="0" applyNumberFormat="1" applyFont="1" applyFill="1" applyBorder="1" applyAlignment="1" applyProtection="1">
      <alignment horizontal="center" vertical="center"/>
    </xf>
    <xf numFmtId="0" fontId="399" fillId="29" borderId="98" xfId="0" applyNumberFormat="1" applyFont="1" applyFill="1" applyBorder="1" applyAlignment="1" applyProtection="1">
      <alignment horizontal="center" vertical="center"/>
    </xf>
    <xf numFmtId="0" fontId="400" fillId="29" borderId="98" xfId="0" applyNumberFormat="1" applyFont="1" applyFill="1" applyBorder="1" applyAlignment="1" applyProtection="1">
      <alignment horizontal="center" vertical="center"/>
    </xf>
    <xf numFmtId="0" fontId="401" fillId="29" borderId="98" xfId="0" applyNumberFormat="1" applyFont="1" applyFill="1" applyBorder="1" applyAlignment="1" applyProtection="1">
      <alignment horizontal="center" vertical="center"/>
    </xf>
    <xf numFmtId="0" fontId="402" fillId="29" borderId="98" xfId="0" applyNumberFormat="1" applyFont="1" applyFill="1" applyBorder="1" applyAlignment="1" applyProtection="1">
      <alignment horizontal="center" vertical="center"/>
    </xf>
    <xf numFmtId="0" fontId="403" fillId="29" borderId="98" xfId="0" applyNumberFormat="1" applyFont="1" applyFill="1" applyBorder="1" applyAlignment="1" applyProtection="1">
      <alignment horizontal="center" vertical="center"/>
    </xf>
    <xf numFmtId="0" fontId="404" fillId="29" borderId="98" xfId="0" applyNumberFormat="1" applyFont="1" applyFill="1" applyBorder="1" applyAlignment="1" applyProtection="1">
      <alignment horizontal="center" vertical="center"/>
    </xf>
    <xf numFmtId="0" fontId="405" fillId="29" borderId="98" xfId="0" applyNumberFormat="1" applyFont="1" applyFill="1" applyBorder="1" applyAlignment="1" applyProtection="1">
      <alignment horizontal="center" vertical="center"/>
    </xf>
    <xf numFmtId="0" fontId="406" fillId="29" borderId="98" xfId="0" applyNumberFormat="1" applyFont="1" applyFill="1" applyBorder="1" applyAlignment="1" applyProtection="1">
      <alignment horizontal="center" vertical="center"/>
    </xf>
    <xf numFmtId="0" fontId="407" fillId="29" borderId="98" xfId="0" applyNumberFormat="1" applyFont="1" applyFill="1" applyBorder="1" applyAlignment="1" applyProtection="1">
      <alignment horizontal="center" vertical="center"/>
    </xf>
    <xf numFmtId="0" fontId="408" fillId="29" borderId="98" xfId="0" applyNumberFormat="1" applyFont="1" applyFill="1" applyBorder="1" applyAlignment="1" applyProtection="1">
      <alignment horizontal="center" vertical="center"/>
    </xf>
    <xf numFmtId="0" fontId="409" fillId="29" borderId="98" xfId="0" applyNumberFormat="1" applyFont="1" applyFill="1" applyBorder="1" applyAlignment="1" applyProtection="1">
      <alignment horizontal="center" vertical="center"/>
    </xf>
    <xf numFmtId="0" fontId="410" fillId="29" borderId="98" xfId="0" applyNumberFormat="1" applyFont="1" applyFill="1" applyBorder="1" applyAlignment="1" applyProtection="1">
      <alignment horizontal="center" vertical="center"/>
    </xf>
    <xf numFmtId="0" fontId="411" fillId="29" borderId="98" xfId="0" applyNumberFormat="1" applyFont="1" applyFill="1" applyBorder="1" applyAlignment="1" applyProtection="1">
      <alignment horizontal="center" vertical="center"/>
    </xf>
    <xf numFmtId="0" fontId="412" fillId="29" borderId="98" xfId="0" applyNumberFormat="1" applyFont="1" applyFill="1" applyBorder="1" applyAlignment="1" applyProtection="1">
      <alignment horizontal="center" vertical="center"/>
    </xf>
    <xf numFmtId="0" fontId="413" fillId="29" borderId="98" xfId="0" applyNumberFormat="1" applyFont="1" applyFill="1" applyBorder="1" applyAlignment="1" applyProtection="1">
      <alignment horizontal="center" vertical="center"/>
    </xf>
    <xf numFmtId="0" fontId="414" fillId="29" borderId="98" xfId="0" applyNumberFormat="1" applyFont="1" applyFill="1" applyBorder="1" applyAlignment="1" applyProtection="1">
      <alignment horizontal="center" vertical="center"/>
    </xf>
    <xf numFmtId="0" fontId="415" fillId="29" borderId="98" xfId="0" applyNumberFormat="1" applyFont="1" applyFill="1" applyBorder="1" applyAlignment="1" applyProtection="1">
      <alignment horizontal="center" vertical="center"/>
    </xf>
    <xf numFmtId="0" fontId="416" fillId="29" borderId="98" xfId="0" applyNumberFormat="1" applyFont="1" applyFill="1" applyBorder="1" applyAlignment="1" applyProtection="1">
      <alignment horizontal="center" vertical="center"/>
    </xf>
    <xf numFmtId="0" fontId="417" fillId="29" borderId="98" xfId="0" applyNumberFormat="1" applyFont="1" applyFill="1" applyBorder="1" applyAlignment="1" applyProtection="1">
      <alignment horizontal="center" vertical="center"/>
    </xf>
    <xf numFmtId="0" fontId="418" fillId="29" borderId="98" xfId="0" applyNumberFormat="1" applyFont="1" applyFill="1" applyBorder="1" applyAlignment="1" applyProtection="1">
      <alignment horizontal="center" vertical="center"/>
    </xf>
    <xf numFmtId="0" fontId="419" fillId="29" borderId="98" xfId="0" applyNumberFormat="1" applyFont="1" applyFill="1" applyBorder="1" applyAlignment="1" applyProtection="1">
      <alignment horizontal="center" vertical="center"/>
    </xf>
    <xf numFmtId="0" fontId="420" fillId="29" borderId="98" xfId="0" applyNumberFormat="1" applyFont="1" applyFill="1" applyBorder="1" applyAlignment="1" applyProtection="1">
      <alignment horizontal="center" vertical="center"/>
    </xf>
    <xf numFmtId="0" fontId="421" fillId="29" borderId="98" xfId="0" applyNumberFormat="1" applyFont="1" applyFill="1" applyBorder="1" applyAlignment="1" applyProtection="1">
      <alignment horizontal="center" vertical="center"/>
    </xf>
    <xf numFmtId="0" fontId="422" fillId="29" borderId="98" xfId="0" applyNumberFormat="1" applyFont="1" applyFill="1" applyBorder="1" applyAlignment="1" applyProtection="1">
      <alignment horizontal="center" vertical="center"/>
    </xf>
    <xf numFmtId="0" fontId="423" fillId="29" borderId="98" xfId="0" applyNumberFormat="1" applyFont="1" applyFill="1" applyBorder="1" applyAlignment="1" applyProtection="1">
      <alignment horizontal="center" vertical="center"/>
    </xf>
    <xf numFmtId="0" fontId="424" fillId="29" borderId="98" xfId="0" applyNumberFormat="1" applyFont="1" applyFill="1" applyBorder="1" applyAlignment="1" applyProtection="1">
      <alignment horizontal="center" vertical="center"/>
    </xf>
    <xf numFmtId="0" fontId="425" fillId="29" borderId="98" xfId="0" applyNumberFormat="1" applyFont="1" applyFill="1" applyBorder="1" applyAlignment="1" applyProtection="1">
      <alignment horizontal="center" vertical="center"/>
    </xf>
    <xf numFmtId="0" fontId="426" fillId="29" borderId="98" xfId="0" applyNumberFormat="1" applyFont="1" applyFill="1" applyBorder="1" applyAlignment="1" applyProtection="1">
      <alignment horizontal="center" vertical="center"/>
    </xf>
    <xf numFmtId="0" fontId="427" fillId="29" borderId="98" xfId="0" applyNumberFormat="1" applyFont="1" applyFill="1" applyBorder="1" applyAlignment="1" applyProtection="1">
      <alignment horizontal="center" vertical="center"/>
    </xf>
    <xf numFmtId="0" fontId="428" fillId="29" borderId="98" xfId="0" applyNumberFormat="1" applyFont="1" applyFill="1" applyBorder="1" applyAlignment="1" applyProtection="1">
      <alignment horizontal="center" vertical="center"/>
    </xf>
    <xf numFmtId="0" fontId="429" fillId="29" borderId="98" xfId="0" applyNumberFormat="1" applyFont="1" applyFill="1" applyBorder="1" applyAlignment="1" applyProtection="1">
      <alignment horizontal="center" vertical="center"/>
    </xf>
    <xf numFmtId="0" fontId="430" fillId="29" borderId="98" xfId="0" applyNumberFormat="1" applyFont="1" applyFill="1" applyBorder="1" applyAlignment="1" applyProtection="1">
      <alignment horizontal="center" vertical="center"/>
    </xf>
    <xf numFmtId="0" fontId="431" fillId="29" borderId="98" xfId="0" applyNumberFormat="1" applyFont="1" applyFill="1" applyBorder="1" applyAlignment="1" applyProtection="1">
      <alignment horizontal="center" vertical="center"/>
    </xf>
    <xf numFmtId="0" fontId="432" fillId="29" borderId="98" xfId="0" applyNumberFormat="1" applyFont="1" applyFill="1" applyBorder="1" applyAlignment="1" applyProtection="1">
      <alignment horizontal="center" vertical="center"/>
    </xf>
    <xf numFmtId="0" fontId="433" fillId="29" borderId="98" xfId="0" applyNumberFormat="1" applyFont="1" applyFill="1" applyBorder="1" applyAlignment="1" applyProtection="1">
      <alignment horizontal="center" vertical="center"/>
    </xf>
    <xf numFmtId="0" fontId="434" fillId="29" borderId="98" xfId="0" applyNumberFormat="1" applyFont="1" applyFill="1" applyBorder="1" applyAlignment="1" applyProtection="1">
      <alignment horizontal="center" vertical="center"/>
    </xf>
    <xf numFmtId="0" fontId="435" fillId="29" borderId="98" xfId="0" applyNumberFormat="1" applyFont="1" applyFill="1" applyBorder="1" applyAlignment="1" applyProtection="1">
      <alignment horizontal="center" vertical="center"/>
    </xf>
    <xf numFmtId="0" fontId="436" fillId="29" borderId="98" xfId="0" applyNumberFormat="1" applyFont="1" applyFill="1" applyBorder="1" applyAlignment="1" applyProtection="1">
      <alignment horizontal="center" vertical="center"/>
    </xf>
    <xf numFmtId="0" fontId="437" fillId="29" borderId="98" xfId="0" applyNumberFormat="1" applyFont="1" applyFill="1" applyBorder="1" applyAlignment="1" applyProtection="1">
      <alignment horizontal="center" vertical="center"/>
    </xf>
    <xf numFmtId="0" fontId="438" fillId="29" borderId="98" xfId="0" applyNumberFormat="1" applyFont="1" applyFill="1" applyBorder="1" applyAlignment="1" applyProtection="1">
      <alignment horizontal="center" vertical="center"/>
    </xf>
    <xf numFmtId="0" fontId="439" fillId="29" borderId="98" xfId="0" applyNumberFormat="1" applyFont="1" applyFill="1" applyBorder="1" applyAlignment="1" applyProtection="1">
      <alignment horizontal="center" vertical="center"/>
    </xf>
    <xf numFmtId="0" fontId="440" fillId="29" borderId="98" xfId="0" applyNumberFormat="1" applyFont="1" applyFill="1" applyBorder="1" applyAlignment="1" applyProtection="1">
      <alignment horizontal="center" vertical="center"/>
    </xf>
    <xf numFmtId="0" fontId="441" fillId="29" borderId="98" xfId="0" applyNumberFormat="1" applyFont="1" applyFill="1" applyBorder="1" applyAlignment="1" applyProtection="1">
      <alignment horizontal="center" vertical="center"/>
    </xf>
    <xf numFmtId="0" fontId="442" fillId="29" borderId="98" xfId="0" applyNumberFormat="1" applyFont="1" applyFill="1" applyBorder="1" applyAlignment="1" applyProtection="1">
      <alignment horizontal="center" vertical="center"/>
    </xf>
    <xf numFmtId="0" fontId="443" fillId="29" borderId="98" xfId="0" applyNumberFormat="1" applyFont="1" applyFill="1" applyBorder="1" applyAlignment="1" applyProtection="1">
      <alignment horizontal="center" vertical="center"/>
    </xf>
    <xf numFmtId="0" fontId="444" fillId="29" borderId="98" xfId="0" applyNumberFormat="1" applyFont="1" applyFill="1" applyBorder="1" applyAlignment="1" applyProtection="1">
      <alignment horizontal="center" vertical="center"/>
    </xf>
    <xf numFmtId="0" fontId="445" fillId="29" borderId="98" xfId="0" applyNumberFormat="1" applyFont="1" applyFill="1" applyBorder="1" applyAlignment="1" applyProtection="1">
      <alignment horizontal="center" vertical="center"/>
    </xf>
    <xf numFmtId="0" fontId="446" fillId="29" borderId="98" xfId="0" applyNumberFormat="1" applyFont="1" applyFill="1" applyBorder="1" applyAlignment="1" applyProtection="1">
      <alignment horizontal="center" vertical="center"/>
    </xf>
    <xf numFmtId="0" fontId="447" fillId="29" borderId="98" xfId="0" applyNumberFormat="1" applyFont="1" applyFill="1" applyBorder="1" applyAlignment="1" applyProtection="1">
      <alignment horizontal="center" vertical="center"/>
    </xf>
    <xf numFmtId="0" fontId="448" fillId="29" borderId="98" xfId="0" applyNumberFormat="1" applyFont="1" applyFill="1" applyBorder="1" applyAlignment="1" applyProtection="1">
      <alignment horizontal="center" vertical="center"/>
    </xf>
    <xf numFmtId="0" fontId="449" fillId="29" borderId="98" xfId="0" applyNumberFormat="1" applyFont="1" applyFill="1" applyBorder="1" applyAlignment="1" applyProtection="1">
      <alignment horizontal="center" vertical="center"/>
    </xf>
    <xf numFmtId="0" fontId="450" fillId="29" borderId="98" xfId="0" applyNumberFormat="1" applyFont="1" applyFill="1" applyBorder="1" applyAlignment="1" applyProtection="1">
      <alignment horizontal="center" vertical="center"/>
    </xf>
    <xf numFmtId="0" fontId="451" fillId="29" borderId="98" xfId="0" applyNumberFormat="1" applyFont="1" applyFill="1" applyBorder="1" applyAlignment="1" applyProtection="1">
      <alignment horizontal="center" vertical="center"/>
    </xf>
    <xf numFmtId="0" fontId="452" fillId="29" borderId="98" xfId="0" applyNumberFormat="1" applyFont="1" applyFill="1" applyBorder="1" applyAlignment="1" applyProtection="1">
      <alignment horizontal="center" vertical="center"/>
    </xf>
    <xf numFmtId="0" fontId="453" fillId="29" borderId="98" xfId="0" applyNumberFormat="1" applyFont="1" applyFill="1" applyBorder="1" applyAlignment="1" applyProtection="1">
      <alignment horizontal="center" vertical="center"/>
    </xf>
    <xf numFmtId="0" fontId="454" fillId="29" borderId="98" xfId="0" applyNumberFormat="1" applyFont="1" applyFill="1" applyBorder="1" applyAlignment="1" applyProtection="1">
      <alignment horizontal="center" vertical="center"/>
    </xf>
    <xf numFmtId="0" fontId="455" fillId="29" borderId="98" xfId="0" applyNumberFormat="1" applyFont="1" applyFill="1" applyBorder="1" applyAlignment="1" applyProtection="1">
      <alignment horizontal="center" vertical="center"/>
    </xf>
    <xf numFmtId="0" fontId="456" fillId="29" borderId="98" xfId="0" applyNumberFormat="1" applyFont="1" applyFill="1" applyBorder="1" applyAlignment="1" applyProtection="1">
      <alignment horizontal="center" vertical="center"/>
    </xf>
    <xf numFmtId="0" fontId="457" fillId="29" borderId="98" xfId="0" applyNumberFormat="1" applyFont="1" applyFill="1" applyBorder="1" applyAlignment="1" applyProtection="1">
      <alignment horizontal="center" vertical="center"/>
    </xf>
    <xf numFmtId="0" fontId="458" fillId="29" borderId="98" xfId="0" applyNumberFormat="1" applyFont="1" applyFill="1" applyBorder="1" applyAlignment="1" applyProtection="1">
      <alignment horizontal="center" vertical="center"/>
    </xf>
    <xf numFmtId="0" fontId="459" fillId="29" borderId="98" xfId="0" applyNumberFormat="1" applyFont="1" applyFill="1" applyBorder="1" applyAlignment="1" applyProtection="1">
      <alignment horizontal="center" vertical="center"/>
    </xf>
    <xf numFmtId="0" fontId="460" fillId="29" borderId="98" xfId="0" applyNumberFormat="1" applyFont="1" applyFill="1" applyBorder="1" applyAlignment="1" applyProtection="1">
      <alignment horizontal="center" vertical="center"/>
    </xf>
    <xf numFmtId="0" fontId="461" fillId="29" borderId="98" xfId="0" applyNumberFormat="1" applyFont="1" applyFill="1" applyBorder="1" applyAlignment="1" applyProtection="1">
      <alignment horizontal="center" vertical="center"/>
    </xf>
    <xf numFmtId="0" fontId="462" fillId="29" borderId="98" xfId="0" applyNumberFormat="1" applyFont="1" applyFill="1" applyBorder="1" applyAlignment="1" applyProtection="1">
      <alignment horizontal="center" vertical="center"/>
    </xf>
    <xf numFmtId="0" fontId="463" fillId="29" borderId="98" xfId="0" applyNumberFormat="1" applyFont="1" applyFill="1" applyBorder="1" applyAlignment="1" applyProtection="1">
      <alignment horizontal="center" vertical="center"/>
    </xf>
    <xf numFmtId="0" fontId="464" fillId="29" borderId="98" xfId="0" applyNumberFormat="1" applyFont="1" applyFill="1" applyBorder="1" applyAlignment="1" applyProtection="1">
      <alignment horizontal="center" vertical="center"/>
    </xf>
    <xf numFmtId="0" fontId="465" fillId="29" borderId="98" xfId="0" applyNumberFormat="1" applyFont="1" applyFill="1" applyBorder="1" applyAlignment="1" applyProtection="1">
      <alignment horizontal="center" vertical="center"/>
    </xf>
    <xf numFmtId="0" fontId="466" fillId="29" borderId="98" xfId="0" applyNumberFormat="1" applyFont="1" applyFill="1" applyBorder="1" applyAlignment="1" applyProtection="1">
      <alignment horizontal="center" vertical="center"/>
    </xf>
    <xf numFmtId="0" fontId="467" fillId="29" borderId="98" xfId="0" applyNumberFormat="1" applyFont="1" applyFill="1" applyBorder="1" applyAlignment="1" applyProtection="1">
      <alignment horizontal="center" vertical="center"/>
    </xf>
    <xf numFmtId="0" fontId="468" fillId="29" borderId="98" xfId="0" applyNumberFormat="1" applyFont="1" applyFill="1" applyBorder="1" applyAlignment="1" applyProtection="1">
      <alignment horizontal="center" vertical="center"/>
    </xf>
    <xf numFmtId="0" fontId="469" fillId="29" borderId="98" xfId="0" applyNumberFormat="1" applyFont="1" applyFill="1" applyBorder="1" applyAlignment="1" applyProtection="1">
      <alignment horizontal="center" vertical="center"/>
    </xf>
    <xf numFmtId="0" fontId="470" fillId="29" borderId="98" xfId="0" applyNumberFormat="1" applyFont="1" applyFill="1" applyBorder="1" applyAlignment="1" applyProtection="1">
      <alignment horizontal="center" vertical="center"/>
    </xf>
    <xf numFmtId="0" fontId="471" fillId="29" borderId="98" xfId="0" applyNumberFormat="1" applyFont="1" applyFill="1" applyBorder="1" applyAlignment="1" applyProtection="1">
      <alignment horizontal="center" vertical="center"/>
    </xf>
    <xf numFmtId="0" fontId="472" fillId="29" borderId="98" xfId="0" applyNumberFormat="1" applyFont="1" applyFill="1" applyBorder="1" applyAlignment="1" applyProtection="1">
      <alignment horizontal="center" vertical="center"/>
    </xf>
    <xf numFmtId="0" fontId="473" fillId="29" borderId="98" xfId="0" applyNumberFormat="1" applyFont="1" applyFill="1" applyBorder="1" applyAlignment="1" applyProtection="1">
      <alignment horizontal="center" vertical="center"/>
    </xf>
    <xf numFmtId="0" fontId="474" fillId="29" borderId="98" xfId="0" applyNumberFormat="1" applyFont="1" applyFill="1" applyBorder="1" applyAlignment="1" applyProtection="1">
      <alignment horizontal="center" vertical="center"/>
    </xf>
    <xf numFmtId="0" fontId="475" fillId="29" borderId="98" xfId="0" applyNumberFormat="1" applyFont="1" applyFill="1" applyBorder="1" applyAlignment="1" applyProtection="1">
      <alignment horizontal="center" vertical="center"/>
    </xf>
    <xf numFmtId="0" fontId="476" fillId="29" borderId="98" xfId="0" applyNumberFormat="1" applyFont="1" applyFill="1" applyBorder="1" applyAlignment="1" applyProtection="1">
      <alignment horizontal="center" vertical="center"/>
    </xf>
    <xf numFmtId="0" fontId="477" fillId="29" borderId="98" xfId="0" applyNumberFormat="1" applyFont="1" applyFill="1" applyBorder="1" applyAlignment="1" applyProtection="1">
      <alignment horizontal="center" vertical="center"/>
    </xf>
    <xf numFmtId="0" fontId="478" fillId="29" borderId="98" xfId="0" applyNumberFormat="1" applyFont="1" applyFill="1" applyBorder="1" applyAlignment="1" applyProtection="1">
      <alignment horizontal="center" vertical="center"/>
    </xf>
    <xf numFmtId="0" fontId="479" fillId="29" borderId="98" xfId="0" applyNumberFormat="1" applyFont="1" applyFill="1" applyBorder="1" applyAlignment="1" applyProtection="1">
      <alignment horizontal="center" vertical="center"/>
    </xf>
    <xf numFmtId="0" fontId="480" fillId="29" borderId="98" xfId="0" applyNumberFormat="1" applyFont="1" applyFill="1" applyBorder="1" applyAlignment="1" applyProtection="1">
      <alignment horizontal="center" vertical="center"/>
    </xf>
    <xf numFmtId="0" fontId="481" fillId="29" borderId="98" xfId="0" applyNumberFormat="1" applyFont="1" applyFill="1" applyBorder="1" applyAlignment="1" applyProtection="1">
      <alignment horizontal="center" vertical="center"/>
    </xf>
    <xf numFmtId="0" fontId="482" fillId="29" borderId="98" xfId="0" applyNumberFormat="1" applyFont="1" applyFill="1" applyBorder="1" applyAlignment="1" applyProtection="1">
      <alignment horizontal="center" vertical="center"/>
    </xf>
    <xf numFmtId="0" fontId="483" fillId="29" borderId="98" xfId="0" applyNumberFormat="1" applyFont="1" applyFill="1" applyBorder="1" applyAlignment="1" applyProtection="1">
      <alignment horizontal="center" vertical="center"/>
    </xf>
    <xf numFmtId="0" fontId="484" fillId="29" borderId="98" xfId="0" applyNumberFormat="1" applyFont="1" applyFill="1" applyBorder="1" applyAlignment="1" applyProtection="1">
      <alignment horizontal="center" vertical="center"/>
    </xf>
    <xf numFmtId="0" fontId="485" fillId="29" borderId="98" xfId="0" applyNumberFormat="1" applyFont="1" applyFill="1" applyBorder="1" applyAlignment="1" applyProtection="1">
      <alignment horizontal="center" vertical="center"/>
    </xf>
    <xf numFmtId="0" fontId="486" fillId="29" borderId="98" xfId="0" applyNumberFormat="1" applyFont="1" applyFill="1" applyBorder="1" applyAlignment="1" applyProtection="1">
      <alignment horizontal="center" vertical="center"/>
    </xf>
    <xf numFmtId="0" fontId="487" fillId="29" borderId="98" xfId="0" applyNumberFormat="1" applyFont="1" applyFill="1" applyBorder="1" applyAlignment="1" applyProtection="1">
      <alignment horizontal="center" vertical="center"/>
    </xf>
    <xf numFmtId="0" fontId="4" fillId="5" borderId="18" xfId="0" applyFont="1" applyFill="1" applyBorder="1"/>
    <xf numFmtId="0" fontId="4" fillId="5" borderId="11" xfId="0" applyFont="1" applyFill="1" applyBorder="1"/>
    <xf numFmtId="0" fontId="4" fillId="5" borderId="101" xfId="0" applyFont="1" applyFill="1" applyBorder="1"/>
    <xf numFmtId="0" fontId="6" fillId="5" borderId="101" xfId="0" applyFont="1" applyFill="1" applyBorder="1" applyAlignment="1">
      <alignment horizontal="left" vertical="top" wrapText="1"/>
    </xf>
    <xf numFmtId="0" fontId="4" fillId="5" borderId="89" xfId="0" applyFont="1" applyFill="1" applyBorder="1"/>
    <xf numFmtId="0" fontId="2" fillId="5" borderId="101" xfId="0" applyFont="1" applyFill="1" applyBorder="1"/>
    <xf numFmtId="0" fontId="2" fillId="5" borderId="102" xfId="0" applyFont="1" applyFill="1" applyBorder="1"/>
    <xf numFmtId="0" fontId="4" fillId="5" borderId="102" xfId="0" applyFont="1" applyFill="1" applyBorder="1"/>
    <xf numFmtId="1" fontId="3" fillId="5" borderId="101" xfId="0" applyNumberFormat="1" applyFont="1" applyFill="1" applyBorder="1" applyAlignment="1" applyProtection="1">
      <alignment horizontal="center" vertical="center"/>
    </xf>
    <xf numFmtId="1" fontId="3" fillId="5" borderId="102" xfId="0" applyNumberFormat="1" applyFont="1" applyFill="1" applyBorder="1" applyAlignment="1" applyProtection="1">
      <alignment horizontal="center" vertical="center"/>
    </xf>
    <xf numFmtId="0" fontId="0" fillId="5" borderId="102" xfId="0" applyFill="1" applyBorder="1"/>
    <xf numFmtId="0" fontId="0" fillId="5" borderId="101" xfId="0" applyFill="1" applyBorder="1"/>
    <xf numFmtId="0" fontId="8" fillId="72" borderId="104" xfId="0" applyNumberFormat="1" applyFont="1" applyFill="1" applyBorder="1" applyAlignment="1" applyProtection="1">
      <alignment horizontal="center" vertical="center" wrapText="1"/>
    </xf>
    <xf numFmtId="49" fontId="8" fillId="73" borderId="105" xfId="0" applyNumberFormat="1" applyFont="1" applyFill="1" applyBorder="1" applyAlignment="1" applyProtection="1">
      <alignment horizontal="center" vertical="center" wrapText="1"/>
    </xf>
    <xf numFmtId="49" fontId="8" fillId="74" borderId="106" xfId="0" applyNumberFormat="1" applyFont="1" applyFill="1" applyBorder="1" applyAlignment="1" applyProtection="1">
      <alignment horizontal="center" vertical="center" wrapText="1"/>
    </xf>
    <xf numFmtId="49" fontId="8" fillId="75" borderId="107" xfId="0" applyNumberFormat="1" applyFont="1" applyFill="1" applyBorder="1" applyAlignment="1" applyProtection="1">
      <alignment horizontal="center" vertical="center" wrapText="1"/>
    </xf>
    <xf numFmtId="49" fontId="8" fillId="76" borderId="108" xfId="0" applyNumberFormat="1" applyFont="1" applyFill="1" applyBorder="1" applyAlignment="1" applyProtection="1">
      <alignment horizontal="center" vertical="center" wrapText="1"/>
    </xf>
    <xf numFmtId="49" fontId="8" fillId="77" borderId="109" xfId="0" applyNumberFormat="1" applyFont="1" applyFill="1" applyBorder="1" applyAlignment="1" applyProtection="1">
      <alignment horizontal="center" vertical="center" wrapText="1"/>
    </xf>
    <xf numFmtId="49" fontId="8" fillId="78" borderId="110" xfId="0" applyNumberFormat="1" applyFont="1" applyFill="1" applyBorder="1" applyAlignment="1" applyProtection="1">
      <alignment horizontal="center" vertical="center" wrapText="1"/>
    </xf>
    <xf numFmtId="164" fontId="3" fillId="26" borderId="101" xfId="0" applyNumberFormat="1" applyFont="1" applyFill="1" applyBorder="1" applyAlignment="1" applyProtection="1">
      <alignment horizontal="center" vertical="center"/>
    </xf>
    <xf numFmtId="164" fontId="3" fillId="26" borderId="92" xfId="0" applyNumberFormat="1" applyFont="1" applyFill="1" applyBorder="1" applyAlignment="1" applyProtection="1">
      <alignment horizontal="center" vertical="center"/>
    </xf>
    <xf numFmtId="164" fontId="3" fillId="26" borderId="96" xfId="0" applyNumberFormat="1" applyFont="1" applyFill="1" applyBorder="1" applyAlignment="1" applyProtection="1">
      <alignment horizontal="center" vertical="center"/>
    </xf>
    <xf numFmtId="164" fontId="3" fillId="27" borderId="93" xfId="0" applyNumberFormat="1" applyFont="1" applyFill="1" applyBorder="1" applyAlignment="1" applyProtection="1">
      <alignment horizontal="center" vertical="center"/>
    </xf>
    <xf numFmtId="164" fontId="3" fillId="27" borderId="97" xfId="0" applyNumberFormat="1" applyFont="1" applyFill="1" applyBorder="1" applyAlignment="1" applyProtection="1">
      <alignment horizontal="center" vertical="center"/>
    </xf>
    <xf numFmtId="164" fontId="3" fillId="27" borderId="102" xfId="0" applyNumberFormat="1" applyFont="1" applyFill="1" applyBorder="1" applyAlignment="1" applyProtection="1">
      <alignment horizontal="center" vertical="center"/>
    </xf>
    <xf numFmtId="164" fontId="3" fillId="28" borderId="94" xfId="0" applyNumberFormat="1" applyFont="1" applyFill="1" applyBorder="1" applyAlignment="1" applyProtection="1">
      <alignment horizontal="center" vertical="center"/>
    </xf>
    <xf numFmtId="164" fontId="3" fillId="28" borderId="97" xfId="0" applyNumberFormat="1" applyFont="1" applyFill="1" applyBorder="1" applyAlignment="1" applyProtection="1">
      <alignment horizontal="center" vertical="center"/>
    </xf>
    <xf numFmtId="164" fontId="3" fillId="28" borderId="102" xfId="0" applyNumberFormat="1" applyFont="1" applyFill="1" applyBorder="1" applyAlignment="1" applyProtection="1">
      <alignment horizontal="center" vertical="center"/>
    </xf>
    <xf numFmtId="0" fontId="3" fillId="5" borderId="0" xfId="0" applyFont="1" applyFill="1" applyAlignment="1">
      <alignment horizontal="right" vertical="center"/>
    </xf>
    <xf numFmtId="1" fontId="3" fillId="6" borderId="57" xfId="0" applyNumberFormat="1" applyFont="1" applyFill="1" applyBorder="1" applyAlignment="1" applyProtection="1">
      <alignment horizontal="center" vertical="center"/>
    </xf>
    <xf numFmtId="1" fontId="3" fillId="13" borderId="64" xfId="0" applyNumberFormat="1" applyFont="1" applyFill="1" applyBorder="1" applyAlignment="1" applyProtection="1">
      <alignment horizontal="center" vertical="center"/>
    </xf>
    <xf numFmtId="1" fontId="3" fillId="5" borderId="72" xfId="0" applyNumberFormat="1" applyFont="1" applyFill="1" applyBorder="1" applyAlignment="1" applyProtection="1">
      <alignment horizontal="center" vertical="center"/>
    </xf>
    <xf numFmtId="1" fontId="3" fillId="7" borderId="58" xfId="0" applyNumberFormat="1" applyFont="1" applyFill="1" applyBorder="1" applyAlignment="1" applyProtection="1">
      <alignment horizontal="center" vertical="center"/>
    </xf>
    <xf numFmtId="1" fontId="3" fillId="14" borderId="65" xfId="0" applyNumberFormat="1" applyFont="1" applyFill="1" applyBorder="1" applyAlignment="1" applyProtection="1">
      <alignment horizontal="center" vertical="center"/>
    </xf>
    <xf numFmtId="1" fontId="3" fillId="8" borderId="59" xfId="0" applyNumberFormat="1" applyFont="1" applyFill="1" applyBorder="1" applyAlignment="1" applyProtection="1">
      <alignment horizontal="center" vertical="center"/>
    </xf>
    <xf numFmtId="1" fontId="3" fillId="15" borderId="66" xfId="0" applyNumberFormat="1" applyFont="1" applyFill="1" applyBorder="1" applyAlignment="1" applyProtection="1">
      <alignment horizontal="center" vertical="center"/>
    </xf>
    <xf numFmtId="1" fontId="3" fillId="9" borderId="60" xfId="0" applyNumberFormat="1" applyFont="1" applyFill="1" applyBorder="1" applyAlignment="1" applyProtection="1">
      <alignment horizontal="center" vertical="center"/>
    </xf>
    <xf numFmtId="1" fontId="3" fillId="16" borderId="67" xfId="0" applyNumberFormat="1" applyFont="1" applyFill="1" applyBorder="1" applyAlignment="1" applyProtection="1">
      <alignment horizontal="center" vertical="center"/>
    </xf>
    <xf numFmtId="1" fontId="3" fillId="10" borderId="61" xfId="0" applyNumberFormat="1" applyFont="1" applyFill="1" applyBorder="1" applyAlignment="1" applyProtection="1">
      <alignment horizontal="center" vertical="center"/>
    </xf>
    <xf numFmtId="1" fontId="3" fillId="17" borderId="68" xfId="0" applyNumberFormat="1" applyFont="1" applyFill="1" applyBorder="1" applyAlignment="1" applyProtection="1">
      <alignment horizontal="center" vertical="center"/>
    </xf>
    <xf numFmtId="1" fontId="3" fillId="11" borderId="62" xfId="0" applyNumberFormat="1" applyFont="1" applyFill="1" applyBorder="1" applyAlignment="1" applyProtection="1">
      <alignment horizontal="center" vertical="center"/>
    </xf>
    <xf numFmtId="1" fontId="3" fillId="18" borderId="69" xfId="0" applyNumberFormat="1" applyFont="1" applyFill="1" applyBorder="1" applyAlignment="1" applyProtection="1">
      <alignment horizontal="center" vertical="center"/>
    </xf>
    <xf numFmtId="0" fontId="3" fillId="5" borderId="48" xfId="0" applyFont="1" applyFill="1" applyBorder="1" applyAlignment="1">
      <alignment horizontal="right" vertical="center"/>
    </xf>
    <xf numFmtId="1" fontId="3" fillId="12" borderId="63" xfId="0" applyNumberFormat="1" applyFont="1" applyFill="1" applyBorder="1" applyAlignment="1" applyProtection="1">
      <alignment horizontal="center" vertical="center"/>
    </xf>
    <xf numFmtId="1" fontId="3" fillId="19" borderId="70" xfId="0" applyNumberFormat="1" applyFont="1" applyFill="1" applyBorder="1" applyAlignment="1" applyProtection="1">
      <alignment horizontal="center" vertical="center"/>
    </xf>
    <xf numFmtId="1" fontId="3" fillId="5" borderId="73" xfId="0" applyNumberFormat="1" applyFont="1" applyFill="1" applyBorder="1" applyAlignment="1" applyProtection="1">
      <alignment horizontal="center" vertical="center"/>
    </xf>
    <xf numFmtId="164" fontId="3" fillId="58" borderId="99" xfId="0" applyNumberFormat="1" applyFont="1" applyFill="1" applyBorder="1" applyAlignment="1" applyProtection="1">
      <alignment horizontal="center" vertical="center"/>
    </xf>
    <xf numFmtId="164" fontId="3" fillId="59" borderId="101" xfId="0" applyNumberFormat="1" applyFont="1" applyFill="1" applyBorder="1" applyAlignment="1" applyProtection="1">
      <alignment horizontal="center" vertical="center"/>
    </xf>
    <xf numFmtId="164" fontId="3" fillId="60" borderId="101" xfId="0" applyNumberFormat="1" applyFont="1" applyFill="1" applyBorder="1" applyAlignment="1" applyProtection="1">
      <alignment horizontal="center" vertical="center"/>
    </xf>
    <xf numFmtId="164" fontId="3" fillId="61" borderId="101" xfId="0" applyNumberFormat="1" applyFont="1" applyFill="1" applyBorder="1" applyAlignment="1" applyProtection="1">
      <alignment horizontal="center" vertical="center"/>
    </xf>
    <xf numFmtId="164" fontId="3" fillId="62" borderId="101" xfId="0" applyNumberFormat="1" applyFont="1" applyFill="1" applyBorder="1" applyAlignment="1" applyProtection="1">
      <alignment horizontal="center" vertical="center"/>
    </xf>
    <xf numFmtId="164" fontId="3" fillId="63" borderId="101" xfId="0" applyNumberFormat="1" applyFont="1" applyFill="1" applyBorder="1" applyAlignment="1" applyProtection="1">
      <alignment horizontal="center" vertical="center"/>
    </xf>
    <xf numFmtId="164" fontId="3" fillId="64" borderId="101" xfId="0" applyNumberFormat="1" applyFont="1" applyFill="1" applyBorder="1" applyAlignment="1" applyProtection="1">
      <alignment horizontal="center" vertical="center"/>
    </xf>
    <xf numFmtId="164" fontId="3" fillId="65" borderId="101" xfId="0" applyNumberFormat="1" applyFont="1" applyFill="1" applyBorder="1" applyAlignment="1" applyProtection="1">
      <alignment horizontal="center" vertical="center"/>
    </xf>
    <xf numFmtId="164" fontId="3" fillId="66" borderId="101" xfId="0" applyNumberFormat="1" applyFont="1" applyFill="1" applyBorder="1" applyAlignment="1" applyProtection="1">
      <alignment horizontal="center" vertical="center"/>
    </xf>
    <xf numFmtId="164" fontId="3" fillId="67" borderId="101" xfId="0" applyNumberFormat="1" applyFont="1" applyFill="1" applyBorder="1" applyAlignment="1" applyProtection="1">
      <alignment horizontal="center" vertical="center"/>
    </xf>
    <xf numFmtId="164" fontId="3" fillId="68" borderId="101" xfId="0" applyNumberFormat="1" applyFont="1" applyFill="1" applyBorder="1" applyAlignment="1" applyProtection="1">
      <alignment horizontal="center" vertical="center"/>
    </xf>
    <xf numFmtId="164" fontId="3" fillId="69" borderId="101" xfId="0" applyNumberFormat="1" applyFont="1" applyFill="1" applyBorder="1" applyAlignment="1" applyProtection="1">
      <alignment horizontal="center" vertical="center"/>
    </xf>
    <xf numFmtId="164" fontId="3" fillId="70" borderId="102" xfId="0" applyNumberFormat="1" applyFont="1" applyFill="1" applyBorder="1" applyAlignment="1" applyProtection="1">
      <alignment horizontal="center" vertical="center"/>
    </xf>
    <xf numFmtId="164" fontId="3" fillId="71" borderId="102" xfId="0" applyNumberFormat="1" applyFont="1" applyFill="1" applyBorder="1" applyAlignment="1" applyProtection="1">
      <alignment horizontal="center" vertical="center"/>
    </xf>
    <xf numFmtId="1" fontId="3" fillId="51" borderId="99" xfId="0" applyNumberFormat="1" applyFont="1" applyFill="1" applyBorder="1" applyAlignment="1" applyProtection="1">
      <alignment horizontal="center" vertical="center"/>
    </xf>
    <xf numFmtId="1" fontId="3" fillId="52" borderId="101" xfId="0" applyNumberFormat="1" applyFont="1" applyFill="1" applyBorder="1" applyAlignment="1" applyProtection="1">
      <alignment horizontal="center" vertical="center"/>
    </xf>
    <xf numFmtId="1" fontId="3" fillId="53" borderId="101" xfId="0" applyNumberFormat="1" applyFont="1" applyFill="1" applyBorder="1" applyAlignment="1" applyProtection="1">
      <alignment horizontal="center" vertical="center"/>
    </xf>
    <xf numFmtId="1" fontId="3" fillId="54" borderId="101" xfId="0" applyNumberFormat="1" applyFont="1" applyFill="1" applyBorder="1" applyAlignment="1" applyProtection="1">
      <alignment horizontal="center" vertical="center"/>
    </xf>
    <xf numFmtId="1" fontId="3" fillId="55" borderId="101" xfId="0" applyNumberFormat="1" applyFont="1" applyFill="1" applyBorder="1" applyAlignment="1" applyProtection="1">
      <alignment horizontal="center" vertical="center"/>
    </xf>
    <xf numFmtId="1" fontId="3" fillId="56" borderId="101" xfId="0" applyNumberFormat="1" applyFont="1" applyFill="1" applyBorder="1" applyAlignment="1" applyProtection="1">
      <alignment horizontal="center" vertical="center"/>
    </xf>
    <xf numFmtId="1" fontId="3" fillId="57" borderId="102" xfId="0" applyNumberFormat="1" applyFont="1" applyFill="1" applyBorder="1" applyAlignment="1" applyProtection="1">
      <alignment horizontal="center" vertical="center"/>
    </xf>
    <xf numFmtId="164" fontId="3" fillId="37" borderId="99" xfId="0" applyNumberFormat="1" applyFont="1" applyFill="1" applyBorder="1" applyAlignment="1" applyProtection="1">
      <alignment horizontal="center" vertical="center"/>
    </xf>
    <xf numFmtId="164" fontId="3" fillId="38" borderId="101" xfId="0" applyNumberFormat="1" applyFont="1" applyFill="1" applyBorder="1" applyAlignment="1" applyProtection="1">
      <alignment horizontal="center" vertical="center"/>
    </xf>
    <xf numFmtId="164" fontId="3" fillId="39" borderId="101" xfId="0" applyNumberFormat="1" applyFont="1" applyFill="1" applyBorder="1" applyAlignment="1" applyProtection="1">
      <alignment horizontal="center" vertical="center"/>
    </xf>
    <xf numFmtId="164" fontId="3" fillId="40" borderId="101" xfId="0" applyNumberFormat="1" applyFont="1" applyFill="1" applyBorder="1" applyAlignment="1" applyProtection="1">
      <alignment horizontal="center" vertical="center"/>
    </xf>
    <xf numFmtId="164" fontId="3" fillId="41" borderId="101" xfId="0" applyNumberFormat="1" applyFont="1" applyFill="1" applyBorder="1" applyAlignment="1" applyProtection="1">
      <alignment horizontal="center" vertical="center"/>
    </xf>
    <xf numFmtId="164" fontId="3" fillId="42" borderId="101" xfId="0" applyNumberFormat="1" applyFont="1" applyFill="1" applyBorder="1" applyAlignment="1" applyProtection="1">
      <alignment horizontal="center" vertical="center"/>
    </xf>
    <xf numFmtId="164" fontId="3" fillId="43" borderId="101" xfId="0" applyNumberFormat="1" applyFont="1" applyFill="1" applyBorder="1" applyAlignment="1" applyProtection="1">
      <alignment horizontal="center" vertical="center"/>
    </xf>
    <xf numFmtId="164" fontId="3" fillId="44" borderId="101" xfId="0" applyNumberFormat="1" applyFont="1" applyFill="1" applyBorder="1" applyAlignment="1" applyProtection="1">
      <alignment horizontal="center" vertical="center"/>
    </xf>
    <xf numFmtId="164" fontId="3" fillId="45" borderId="101" xfId="0" applyNumberFormat="1" applyFont="1" applyFill="1" applyBorder="1" applyAlignment="1" applyProtection="1">
      <alignment horizontal="center" vertical="center"/>
    </xf>
    <xf numFmtId="164" fontId="3" fillId="46" borderId="101" xfId="0" applyNumberFormat="1" applyFont="1" applyFill="1" applyBorder="1" applyAlignment="1" applyProtection="1">
      <alignment horizontal="center" vertical="center"/>
    </xf>
    <xf numFmtId="164" fontId="3" fillId="47" borderId="101" xfId="0" applyNumberFormat="1" applyFont="1" applyFill="1" applyBorder="1" applyAlignment="1" applyProtection="1">
      <alignment horizontal="center" vertical="center"/>
    </xf>
    <xf numFmtId="164" fontId="3" fillId="48" borderId="101" xfId="0" applyNumberFormat="1" applyFont="1" applyFill="1" applyBorder="1" applyAlignment="1" applyProtection="1">
      <alignment horizontal="center" vertical="center"/>
    </xf>
    <xf numFmtId="164" fontId="3" fillId="49" borderId="102" xfId="0" applyNumberFormat="1" applyFont="1" applyFill="1" applyBorder="1" applyAlignment="1" applyProtection="1">
      <alignment horizontal="center" vertical="center"/>
    </xf>
    <xf numFmtId="164" fontId="3" fillId="50" borderId="102" xfId="0" applyNumberFormat="1" applyFont="1" applyFill="1" applyBorder="1" applyAlignment="1" applyProtection="1">
      <alignment horizontal="center" vertical="center"/>
    </xf>
    <xf numFmtId="1" fontId="3" fillId="30" borderId="99" xfId="0" applyNumberFormat="1" applyFont="1" applyFill="1" applyBorder="1" applyAlignment="1" applyProtection="1">
      <alignment horizontal="center" vertical="center"/>
    </xf>
    <xf numFmtId="1" fontId="3" fillId="31" borderId="101" xfId="0" applyNumberFormat="1" applyFont="1" applyFill="1" applyBorder="1" applyAlignment="1" applyProtection="1">
      <alignment horizontal="center" vertical="center"/>
    </xf>
    <xf numFmtId="1" fontId="3" fillId="32" borderId="101" xfId="0" applyNumberFormat="1" applyFont="1" applyFill="1" applyBorder="1" applyAlignment="1" applyProtection="1">
      <alignment horizontal="center" vertical="center"/>
    </xf>
    <xf numFmtId="1" fontId="3" fillId="33" borderId="101" xfId="0" applyNumberFormat="1" applyFont="1" applyFill="1" applyBorder="1" applyAlignment="1" applyProtection="1">
      <alignment horizontal="center" vertical="center"/>
    </xf>
    <xf numFmtId="1" fontId="3" fillId="34" borderId="101" xfId="0" applyNumberFormat="1" applyFont="1" applyFill="1" applyBorder="1" applyAlignment="1" applyProtection="1">
      <alignment horizontal="center" vertical="center"/>
    </xf>
    <xf numFmtId="1" fontId="3" fillId="35" borderId="101" xfId="0" applyNumberFormat="1" applyFont="1" applyFill="1" applyBorder="1" applyAlignment="1" applyProtection="1">
      <alignment horizontal="center" vertical="center"/>
    </xf>
    <xf numFmtId="1" fontId="3" fillId="36" borderId="102" xfId="0" applyNumberFormat="1" applyFont="1" applyFill="1" applyBorder="1" applyAlignment="1" applyProtection="1">
      <alignment horizontal="center" vertical="center"/>
    </xf>
    <xf numFmtId="0" fontId="4" fillId="5" borderId="113" xfId="0" applyFont="1" applyFill="1" applyBorder="1"/>
    <xf numFmtId="0" fontId="4" fillId="29" borderId="113" xfId="0" applyFont="1" applyFill="1" applyBorder="1"/>
    <xf numFmtId="0" fontId="4" fillId="29" borderId="11" xfId="0" applyFont="1" applyFill="1" applyBorder="1"/>
    <xf numFmtId="49" fontId="8" fillId="29" borderId="112" xfId="0" applyNumberFormat="1" applyFont="1" applyFill="1" applyBorder="1" applyAlignment="1" applyProtection="1">
      <alignment horizontal="center" vertical="center" wrapText="1"/>
    </xf>
    <xf numFmtId="0" fontId="4" fillId="29" borderId="113" xfId="0" applyFont="1" applyFill="1" applyBorder="1" applyAlignment="1">
      <alignment horizontal="left" vertical="top"/>
    </xf>
    <xf numFmtId="164" fontId="4" fillId="29" borderId="113" xfId="0" applyNumberFormat="1" applyFont="1" applyFill="1" applyBorder="1" applyAlignment="1" applyProtection="1">
      <alignment horizontal="center" vertical="center"/>
    </xf>
    <xf numFmtId="0" fontId="4" fillId="29" borderId="14" xfId="0" applyFont="1" applyFill="1" applyBorder="1"/>
    <xf numFmtId="164" fontId="4" fillId="29" borderId="114" xfId="0" applyNumberFormat="1" applyFont="1" applyFill="1" applyBorder="1" applyAlignment="1" applyProtection="1">
      <alignment horizontal="center" vertical="center"/>
    </xf>
    <xf numFmtId="0" fontId="4" fillId="29" borderId="22" xfId="0" applyFont="1" applyFill="1" applyBorder="1"/>
    <xf numFmtId="0" fontId="4" fillId="5" borderId="113" xfId="0" applyFont="1" applyFill="1" applyBorder="1" applyAlignment="1">
      <alignment horizontal="left" vertical="top"/>
    </xf>
    <xf numFmtId="0" fontId="2" fillId="5" borderId="113" xfId="0" applyFont="1" applyFill="1" applyBorder="1"/>
    <xf numFmtId="0" fontId="2" fillId="5" borderId="114" xfId="0" applyFont="1" applyFill="1" applyBorder="1"/>
    <xf numFmtId="0" fontId="2" fillId="29" borderId="113" xfId="0" applyFont="1" applyFill="1" applyBorder="1"/>
    <xf numFmtId="0" fontId="2" fillId="29" borderId="114" xfId="0" applyFont="1" applyFill="1" applyBorder="1"/>
    <xf numFmtId="0" fontId="4" fillId="29" borderId="46" xfId="0" applyFont="1" applyFill="1" applyBorder="1"/>
    <xf numFmtId="1" fontId="3" fillId="29" borderId="111" xfId="0" applyNumberFormat="1" applyFont="1" applyFill="1" applyBorder="1" applyAlignment="1" applyProtection="1">
      <alignment horizontal="center" vertical="center"/>
    </xf>
    <xf numFmtId="1" fontId="3" fillId="29" borderId="113" xfId="0" applyNumberFormat="1" applyFont="1" applyFill="1" applyBorder="1" applyAlignment="1" applyProtection="1">
      <alignment horizontal="center" vertical="center"/>
    </xf>
    <xf numFmtId="1" fontId="3" fillId="29" borderId="114" xfId="0" applyNumberFormat="1" applyFont="1" applyFill="1" applyBorder="1" applyAlignment="1" applyProtection="1">
      <alignment horizontal="center" vertical="center"/>
    </xf>
    <xf numFmtId="164" fontId="4" fillId="29" borderId="111" xfId="0" applyNumberFormat="1" applyFont="1" applyFill="1" applyBorder="1" applyAlignment="1" applyProtection="1">
      <alignment horizontal="center" vertical="center"/>
    </xf>
    <xf numFmtId="164" fontId="3" fillId="29" borderId="112" xfId="0" applyNumberFormat="1" applyFont="1" applyFill="1" applyBorder="1" applyAlignment="1" applyProtection="1">
      <alignment horizontal="center" vertical="center"/>
    </xf>
    <xf numFmtId="0" fontId="3" fillId="29" borderId="111" xfId="0" applyFont="1" applyFill="1" applyBorder="1" applyAlignment="1">
      <alignment horizontal="center" vertical="center"/>
    </xf>
    <xf numFmtId="0" fontId="3" fillId="29" borderId="113" xfId="0" applyFont="1" applyFill="1" applyBorder="1" applyAlignment="1">
      <alignment horizontal="center" vertical="center"/>
    </xf>
    <xf numFmtId="0" fontId="3" fillId="29" borderId="114" xfId="0" applyFont="1" applyFill="1" applyBorder="1" applyAlignment="1">
      <alignment horizontal="center" vertical="center"/>
    </xf>
    <xf numFmtId="0" fontId="3" fillId="29" borderId="112" xfId="0" applyFont="1" applyFill="1" applyBorder="1" applyAlignment="1">
      <alignment horizontal="center" vertical="center"/>
    </xf>
    <xf numFmtId="0" fontId="4" fillId="29" borderId="114" xfId="0" applyFont="1" applyFill="1" applyBorder="1"/>
    <xf numFmtId="0" fontId="0" fillId="29" borderId="114" xfId="0" applyFill="1" applyBorder="1"/>
    <xf numFmtId="0" fontId="0" fillId="29" borderId="113" xfId="0" applyFill="1" applyBorder="1"/>
    <xf numFmtId="0" fontId="4" fillId="29" borderId="117" xfId="0" applyFont="1" applyFill="1" applyBorder="1"/>
    <xf numFmtId="0" fontId="4" fillId="29" borderId="117" xfId="0" applyFont="1" applyFill="1" applyBorder="1" applyAlignment="1">
      <alignment horizontal="left" vertical="top"/>
    </xf>
    <xf numFmtId="0" fontId="4" fillId="29" borderId="30" xfId="0" applyFont="1" applyFill="1" applyBorder="1"/>
    <xf numFmtId="0" fontId="4" fillId="29" borderId="25" xfId="0" applyFont="1" applyFill="1" applyBorder="1"/>
    <xf numFmtId="0" fontId="2" fillId="29" borderId="117" xfId="0" applyFont="1" applyFill="1" applyBorder="1"/>
    <xf numFmtId="0" fontId="2" fillId="29" borderId="118" xfId="0" applyFont="1" applyFill="1" applyBorder="1"/>
    <xf numFmtId="49" fontId="8" fillId="29" borderId="116" xfId="0" applyNumberFormat="1" applyFont="1" applyFill="1" applyBorder="1" applyAlignment="1" applyProtection="1">
      <alignment horizontal="center" vertical="center" wrapText="1"/>
    </xf>
    <xf numFmtId="1" fontId="3" fillId="29" borderId="115" xfId="0" applyNumberFormat="1" applyFont="1" applyFill="1" applyBorder="1" applyAlignment="1" applyProtection="1">
      <alignment horizontal="center" vertical="center"/>
    </xf>
    <xf numFmtId="1" fontId="3" fillId="29" borderId="117" xfId="0" applyNumberFormat="1" applyFont="1" applyFill="1" applyBorder="1" applyAlignment="1" applyProtection="1">
      <alignment horizontal="center" vertical="center"/>
    </xf>
    <xf numFmtId="1" fontId="3" fillId="29" borderId="118" xfId="0" applyNumberFormat="1" applyFont="1" applyFill="1" applyBorder="1" applyAlignment="1" applyProtection="1">
      <alignment horizontal="center" vertical="center"/>
    </xf>
    <xf numFmtId="164" fontId="3" fillId="29" borderId="116" xfId="0" applyNumberFormat="1" applyFont="1" applyFill="1" applyBorder="1" applyAlignment="1" applyProtection="1">
      <alignment horizontal="center" vertical="center"/>
    </xf>
    <xf numFmtId="0" fontId="3" fillId="29" borderId="115" xfId="0" applyFont="1" applyFill="1" applyBorder="1" applyAlignment="1">
      <alignment horizontal="center" vertical="center"/>
    </xf>
    <xf numFmtId="0" fontId="3" fillId="29" borderId="117" xfId="0" applyFont="1" applyFill="1" applyBorder="1" applyAlignment="1">
      <alignment horizontal="center" vertical="center"/>
    </xf>
    <xf numFmtId="0" fontId="3" fillId="29" borderId="118" xfId="0" applyFont="1" applyFill="1" applyBorder="1" applyAlignment="1">
      <alignment horizontal="center" vertical="center"/>
    </xf>
    <xf numFmtId="0" fontId="3" fillId="29" borderId="116" xfId="0" applyFont="1" applyFill="1" applyBorder="1" applyAlignment="1">
      <alignment horizontal="center" vertical="center"/>
    </xf>
    <xf numFmtId="0" fontId="4" fillId="29" borderId="118" xfId="0" applyFont="1" applyFill="1" applyBorder="1"/>
    <xf numFmtId="0" fontId="0" fillId="29" borderId="118" xfId="0" applyFill="1" applyBorder="1"/>
    <xf numFmtId="0" fontId="0" fillId="29" borderId="117" xfId="0" applyFill="1" applyBorder="1"/>
    <xf numFmtId="164" fontId="3" fillId="29" borderId="111" xfId="0" applyNumberFormat="1" applyFont="1" applyFill="1" applyBorder="1" applyAlignment="1" applyProtection="1">
      <alignment horizontal="center" vertical="center"/>
    </xf>
    <xf numFmtId="164" fontId="3" fillId="29" borderId="115" xfId="0" applyNumberFormat="1" applyFont="1" applyFill="1" applyBorder="1" applyAlignment="1" applyProtection="1">
      <alignment horizontal="center" vertical="center"/>
    </xf>
    <xf numFmtId="164" fontId="3" fillId="29" borderId="113" xfId="0" applyNumberFormat="1" applyFont="1" applyFill="1" applyBorder="1" applyAlignment="1" applyProtection="1">
      <alignment horizontal="center" vertical="center"/>
    </xf>
    <xf numFmtId="164" fontId="3" fillId="29" borderId="117" xfId="0" applyNumberFormat="1" applyFont="1" applyFill="1" applyBorder="1" applyAlignment="1" applyProtection="1">
      <alignment horizontal="center" vertical="center"/>
    </xf>
    <xf numFmtId="164" fontId="3" fillId="29" borderId="114" xfId="0" applyNumberFormat="1" applyFont="1" applyFill="1" applyBorder="1" applyAlignment="1" applyProtection="1">
      <alignment horizontal="center" vertical="center"/>
    </xf>
    <xf numFmtId="164" fontId="3" fillId="29" borderId="118" xfId="0" applyNumberFormat="1" applyFont="1" applyFill="1" applyBorder="1" applyAlignment="1" applyProtection="1">
      <alignment horizontal="center" vertical="center"/>
    </xf>
    <xf numFmtId="0" fontId="4" fillId="29" borderId="121" xfId="0" applyFont="1" applyFill="1" applyBorder="1"/>
    <xf numFmtId="0" fontId="4" fillId="29" borderId="121" xfId="0" applyFont="1" applyFill="1" applyBorder="1" applyAlignment="1">
      <alignment horizontal="left" vertical="top"/>
    </xf>
    <xf numFmtId="0" fontId="2" fillId="29" borderId="121" xfId="0" applyFont="1" applyFill="1" applyBorder="1"/>
    <xf numFmtId="0" fontId="2" fillId="29" borderId="122" xfId="0" applyFont="1" applyFill="1" applyBorder="1"/>
    <xf numFmtId="1" fontId="3" fillId="29" borderId="119" xfId="0" applyNumberFormat="1" applyFont="1" applyFill="1" applyBorder="1" applyAlignment="1" applyProtection="1">
      <alignment horizontal="center" vertical="center"/>
    </xf>
    <xf numFmtId="1" fontId="3" fillId="29" borderId="121" xfId="0" applyNumberFormat="1" applyFont="1" applyFill="1" applyBorder="1" applyAlignment="1" applyProtection="1">
      <alignment horizontal="center" vertical="center"/>
    </xf>
    <xf numFmtId="1" fontId="3" fillId="29" borderId="122" xfId="0" applyNumberFormat="1" applyFont="1" applyFill="1" applyBorder="1" applyAlignment="1" applyProtection="1">
      <alignment horizontal="center" vertical="center"/>
    </xf>
    <xf numFmtId="164" fontId="3" fillId="29" borderId="119" xfId="0" applyNumberFormat="1" applyFont="1" applyFill="1" applyBorder="1" applyAlignment="1" applyProtection="1">
      <alignment horizontal="center" vertical="center"/>
    </xf>
    <xf numFmtId="164" fontId="3" fillId="29" borderId="121" xfId="0" applyNumberFormat="1" applyFont="1" applyFill="1" applyBorder="1" applyAlignment="1" applyProtection="1">
      <alignment horizontal="center" vertical="center"/>
    </xf>
    <xf numFmtId="164" fontId="3" fillId="29" borderId="122" xfId="0" applyNumberFormat="1" applyFont="1" applyFill="1" applyBorder="1" applyAlignment="1" applyProtection="1">
      <alignment horizontal="center" vertical="center"/>
    </xf>
    <xf numFmtId="164" fontId="3" fillId="29" borderId="120" xfId="0" applyNumberFormat="1" applyFont="1" applyFill="1" applyBorder="1" applyAlignment="1" applyProtection="1">
      <alignment horizontal="center" vertical="center"/>
    </xf>
    <xf numFmtId="0" fontId="3" fillId="29" borderId="119" xfId="0" applyFont="1" applyFill="1" applyBorder="1" applyAlignment="1">
      <alignment horizontal="center" vertical="center"/>
    </xf>
    <xf numFmtId="0" fontId="3" fillId="29" borderId="121" xfId="0" applyFont="1" applyFill="1" applyBorder="1" applyAlignment="1">
      <alignment horizontal="center" vertical="center"/>
    </xf>
    <xf numFmtId="0" fontId="3" fillId="29" borderId="122" xfId="0" applyFont="1" applyFill="1" applyBorder="1" applyAlignment="1">
      <alignment horizontal="center" vertical="center"/>
    </xf>
    <xf numFmtId="0" fontId="3" fillId="29" borderId="120" xfId="0" applyFont="1" applyFill="1" applyBorder="1" applyAlignment="1">
      <alignment horizontal="center" vertical="center"/>
    </xf>
    <xf numFmtId="49" fontId="488" fillId="29" borderId="120" xfId="0" applyNumberFormat="1" applyFont="1" applyFill="1" applyBorder="1" applyAlignment="1" applyProtection="1">
      <alignment horizontal="center" vertical="center" wrapText="1"/>
    </xf>
    <xf numFmtId="0" fontId="4" fillId="29" borderId="122" xfId="0" applyFont="1" applyFill="1" applyBorder="1"/>
    <xf numFmtId="0" fontId="0" fillId="29" borderId="122" xfId="0" applyFill="1" applyBorder="1"/>
    <xf numFmtId="0" fontId="0" fillId="29" borderId="121" xfId="0" applyFill="1" applyBorder="1"/>
    <xf numFmtId="0" fontId="11" fillId="29" borderId="125" xfId="0" applyFont="1" applyFill="1" applyBorder="1" applyAlignment="1">
      <alignment horizontal="left" vertical="top"/>
    </xf>
    <xf numFmtId="0" fontId="10" fillId="29" borderId="125" xfId="0" applyFont="1" applyFill="1" applyBorder="1" applyAlignment="1">
      <alignment vertical="top" wrapText="1"/>
    </xf>
    <xf numFmtId="0" fontId="4" fillId="29" borderId="125" xfId="0" applyFont="1" applyFill="1" applyBorder="1"/>
    <xf numFmtId="0" fontId="2" fillId="29" borderId="125" xfId="0" applyFont="1" applyFill="1" applyBorder="1"/>
    <xf numFmtId="0" fontId="4" fillId="29" borderId="126" xfId="0" applyFont="1" applyFill="1" applyBorder="1"/>
    <xf numFmtId="0" fontId="0" fillId="29" borderId="126" xfId="0" applyFill="1" applyBorder="1"/>
    <xf numFmtId="0" fontId="0" fillId="29" borderId="125" xfId="0" applyFill="1" applyBorder="1"/>
    <xf numFmtId="0" fontId="4" fillId="29" borderId="135" xfId="0" applyFont="1" applyFill="1" applyBorder="1"/>
    <xf numFmtId="0" fontId="4" fillId="29" borderId="135" xfId="0" applyFont="1" applyFill="1" applyBorder="1" applyAlignment="1">
      <alignment horizontal="left" vertical="top"/>
    </xf>
    <xf numFmtId="0" fontId="2" fillId="29" borderId="137" xfId="0" applyFont="1" applyFill="1" applyBorder="1"/>
    <xf numFmtId="0" fontId="2" fillId="29" borderId="138" xfId="0" applyFont="1" applyFill="1" applyBorder="1"/>
    <xf numFmtId="49" fontId="489" fillId="29" borderId="136" xfId="0" applyNumberFormat="1" applyFont="1" applyFill="1" applyBorder="1" applyAlignment="1" applyProtection="1">
      <alignment horizontal="center" vertical="center" wrapText="1"/>
    </xf>
    <xf numFmtId="1" fontId="3" fillId="29" borderId="134" xfId="0" applyNumberFormat="1" applyFont="1" applyFill="1" applyBorder="1" applyAlignment="1" applyProtection="1">
      <alignment horizontal="center" vertical="center"/>
    </xf>
    <xf numFmtId="1" fontId="3" fillId="29" borderId="137" xfId="0" applyNumberFormat="1" applyFont="1" applyFill="1" applyBorder="1" applyAlignment="1" applyProtection="1">
      <alignment horizontal="center" vertical="center"/>
    </xf>
    <xf numFmtId="1" fontId="3" fillId="29" borderId="138" xfId="0" applyNumberFormat="1" applyFont="1" applyFill="1" applyBorder="1" applyAlignment="1" applyProtection="1">
      <alignment horizontal="center" vertical="center"/>
    </xf>
    <xf numFmtId="164" fontId="3" fillId="29" borderId="134" xfId="0" applyNumberFormat="1" applyFont="1" applyFill="1" applyBorder="1" applyAlignment="1" applyProtection="1">
      <alignment horizontal="center" vertical="center"/>
    </xf>
    <xf numFmtId="164" fontId="3" fillId="29" borderId="137" xfId="0" applyNumberFormat="1" applyFont="1" applyFill="1" applyBorder="1" applyAlignment="1" applyProtection="1">
      <alignment horizontal="center" vertical="center"/>
    </xf>
    <xf numFmtId="164" fontId="3" fillId="29" borderId="138" xfId="0" applyNumberFormat="1" applyFont="1" applyFill="1" applyBorder="1" applyAlignment="1" applyProtection="1">
      <alignment horizontal="center" vertical="center"/>
    </xf>
    <xf numFmtId="164" fontId="3" fillId="29" borderId="136" xfId="0" applyNumberFormat="1" applyFont="1" applyFill="1" applyBorder="1" applyAlignment="1" applyProtection="1">
      <alignment horizontal="center" vertical="center"/>
    </xf>
    <xf numFmtId="0" fontId="3" fillId="29" borderId="134" xfId="0" applyFont="1" applyFill="1" applyBorder="1" applyAlignment="1">
      <alignment horizontal="center" vertical="center"/>
    </xf>
    <xf numFmtId="0" fontId="3" fillId="29" borderId="137" xfId="0" applyFont="1" applyFill="1" applyBorder="1" applyAlignment="1">
      <alignment horizontal="center" vertical="center"/>
    </xf>
    <xf numFmtId="0" fontId="3" fillId="29" borderId="138" xfId="0" applyFont="1" applyFill="1" applyBorder="1" applyAlignment="1">
      <alignment horizontal="center" vertical="center"/>
    </xf>
    <xf numFmtId="0" fontId="3" fillId="29" borderId="136" xfId="0" applyFont="1" applyFill="1" applyBorder="1" applyAlignment="1">
      <alignment horizontal="center" vertical="center"/>
    </xf>
    <xf numFmtId="164" fontId="14" fillId="80" borderId="131" xfId="0" applyNumberFormat="1" applyFont="1" applyFill="1" applyBorder="1" applyAlignment="1" applyProtection="1">
      <alignment horizontal="center" vertical="center"/>
    </xf>
    <xf numFmtId="164" fontId="14" fillId="81" borderId="132" xfId="0" applyNumberFormat="1" applyFont="1" applyFill="1" applyBorder="1" applyAlignment="1" applyProtection="1">
      <alignment horizontal="center" vertical="center"/>
    </xf>
    <xf numFmtId="164" fontId="14" fillId="82" borderId="133" xfId="0" applyNumberFormat="1" applyFont="1" applyFill="1" applyBorder="1" applyAlignment="1" applyProtection="1">
      <alignment horizontal="center" vertical="center"/>
    </xf>
    <xf numFmtId="0" fontId="4" fillId="29" borderId="140" xfId="0" applyFont="1" applyFill="1" applyBorder="1"/>
    <xf numFmtId="0" fontId="4" fillId="29" borderId="140" xfId="0" applyFont="1" applyFill="1" applyBorder="1" applyAlignment="1">
      <alignment horizontal="left" vertical="top"/>
    </xf>
    <xf numFmtId="0" fontId="2" fillId="29" borderId="140" xfId="0" applyFont="1" applyFill="1" applyBorder="1"/>
    <xf numFmtId="0" fontId="2" fillId="29" borderId="141" xfId="0" applyFont="1" applyFill="1" applyBorder="1"/>
    <xf numFmtId="1" fontId="3" fillId="29" borderId="140" xfId="0" applyNumberFormat="1" applyFont="1" applyFill="1" applyBorder="1" applyAlignment="1" applyProtection="1">
      <alignment horizontal="center" vertical="center"/>
    </xf>
    <xf numFmtId="1" fontId="3" fillId="29" borderId="141" xfId="0" applyNumberFormat="1" applyFont="1" applyFill="1" applyBorder="1" applyAlignment="1" applyProtection="1">
      <alignment horizontal="center" vertical="center"/>
    </xf>
    <xf numFmtId="164" fontId="3" fillId="29" borderId="140" xfId="0" applyNumberFormat="1" applyFont="1" applyFill="1" applyBorder="1" applyAlignment="1" applyProtection="1">
      <alignment horizontal="center" vertical="center"/>
    </xf>
    <xf numFmtId="164" fontId="3" fillId="29" borderId="141" xfId="0" applyNumberFormat="1" applyFont="1" applyFill="1" applyBorder="1" applyAlignment="1" applyProtection="1">
      <alignment horizontal="center" vertical="center"/>
    </xf>
    <xf numFmtId="164" fontId="3" fillId="29" borderId="139" xfId="0" applyNumberFormat="1" applyFont="1" applyFill="1" applyBorder="1" applyAlignment="1" applyProtection="1">
      <alignment horizontal="center" vertical="center"/>
    </xf>
    <xf numFmtId="0" fontId="3" fillId="29" borderId="140" xfId="0" applyFont="1" applyFill="1" applyBorder="1" applyAlignment="1">
      <alignment horizontal="center" vertical="center"/>
    </xf>
    <xf numFmtId="0" fontId="3" fillId="29" borderId="141" xfId="0" applyFont="1" applyFill="1" applyBorder="1" applyAlignment="1">
      <alignment horizontal="center" vertical="center"/>
    </xf>
    <xf numFmtId="0" fontId="3" fillId="29" borderId="139" xfId="0" applyFont="1" applyFill="1" applyBorder="1" applyAlignment="1">
      <alignment horizontal="center" vertical="center"/>
    </xf>
    <xf numFmtId="49" fontId="10" fillId="29" borderId="139" xfId="0" applyNumberFormat="1" applyFont="1" applyFill="1" applyBorder="1" applyAlignment="1" applyProtection="1">
      <alignment horizontal="center" vertical="center" wrapText="1"/>
    </xf>
    <xf numFmtId="0" fontId="4" fillId="29" borderId="141" xfId="0" applyFont="1" applyFill="1" applyBorder="1"/>
    <xf numFmtId="0" fontId="0" fillId="29" borderId="141" xfId="0" applyFill="1" applyBorder="1"/>
    <xf numFmtId="0" fontId="0" fillId="29" borderId="140" xfId="0" applyFill="1" applyBorder="1"/>
    <xf numFmtId="0" fontId="574" fillId="166" borderId="142" xfId="0" applyNumberFormat="1" applyFont="1" applyFill="1" applyBorder="1" applyAlignment="1" applyProtection="1">
      <alignment horizontal="center" vertical="center" wrapText="1"/>
    </xf>
    <xf numFmtId="0" fontId="576" fillId="168" borderId="143" xfId="0" applyNumberFormat="1" applyFont="1" applyFill="1" applyBorder="1" applyAlignment="1" applyProtection="1">
      <alignment horizontal="center" vertical="center" wrapText="1"/>
    </xf>
    <xf numFmtId="0" fontId="578" fillId="170" borderId="144" xfId="0" applyNumberFormat="1" applyFont="1" applyFill="1" applyBorder="1" applyAlignment="1" applyProtection="1">
      <alignment horizontal="center" vertical="center" wrapText="1"/>
    </xf>
    <xf numFmtId="17" fontId="580" fillId="172" borderId="145" xfId="0" applyNumberFormat="1" applyFont="1" applyFill="1" applyBorder="1" applyAlignment="1" applyProtection="1">
      <alignment horizontal="center" vertical="center" wrapText="1"/>
    </xf>
    <xf numFmtId="17" fontId="582" fillId="174" borderId="146" xfId="0" applyNumberFormat="1" applyFont="1" applyFill="1" applyBorder="1" applyAlignment="1" applyProtection="1">
      <alignment horizontal="center" vertical="center" wrapText="1"/>
    </xf>
    <xf numFmtId="17" fontId="584" fillId="176" borderId="147" xfId="0" applyNumberFormat="1" applyFont="1" applyFill="1" applyBorder="1" applyAlignment="1" applyProtection="1">
      <alignment horizontal="center" vertical="center" wrapText="1"/>
    </xf>
    <xf numFmtId="17" fontId="586" fillId="178" borderId="148" xfId="0" applyNumberFormat="1" applyFont="1" applyFill="1" applyBorder="1" applyAlignment="1" applyProtection="1">
      <alignment horizontal="center" vertical="center" wrapText="1"/>
    </xf>
    <xf numFmtId="17" fontId="588" fillId="180" borderId="149" xfId="0" applyNumberFormat="1" applyFont="1" applyFill="1" applyBorder="1" applyAlignment="1" applyProtection="1">
      <alignment horizontal="center" vertical="center" wrapText="1"/>
    </xf>
    <xf numFmtId="17" fontId="590" fillId="182" borderId="150" xfId="0" applyNumberFormat="1" applyFont="1" applyFill="1" applyBorder="1" applyAlignment="1" applyProtection="1">
      <alignment horizontal="center" vertical="center" wrapText="1"/>
    </xf>
    <xf numFmtId="17" fontId="592" fillId="184" borderId="151" xfId="0" applyNumberFormat="1" applyFont="1" applyFill="1" applyBorder="1" applyAlignment="1" applyProtection="1">
      <alignment horizontal="center" vertical="center" wrapText="1"/>
    </xf>
    <xf numFmtId="17" fontId="594" fillId="186" borderId="152" xfId="0" applyNumberFormat="1" applyFont="1" applyFill="1" applyBorder="1" applyAlignment="1" applyProtection="1">
      <alignment horizontal="center" vertical="center" wrapText="1"/>
    </xf>
    <xf numFmtId="17" fontId="596" fillId="188" borderId="153" xfId="0" applyNumberFormat="1" applyFont="1" applyFill="1" applyBorder="1" applyAlignment="1" applyProtection="1">
      <alignment horizontal="center" vertical="center" wrapText="1"/>
    </xf>
    <xf numFmtId="17" fontId="598" fillId="190" borderId="154" xfId="0" applyNumberFormat="1" applyFont="1" applyFill="1" applyBorder="1" applyAlignment="1" applyProtection="1">
      <alignment horizontal="center" vertical="center" wrapText="1"/>
    </xf>
    <xf numFmtId="17" fontId="600" fillId="192" borderId="155" xfId="0" applyNumberFormat="1" applyFont="1" applyFill="1" applyBorder="1" applyAlignment="1" applyProtection="1">
      <alignment horizontal="center" vertical="center" wrapText="1"/>
    </xf>
    <xf numFmtId="17" fontId="602" fillId="194" borderId="156" xfId="0" applyNumberFormat="1" applyFont="1" applyFill="1" applyBorder="1" applyAlignment="1" applyProtection="1">
      <alignment horizontal="center" vertical="center" wrapText="1"/>
    </xf>
    <xf numFmtId="0" fontId="621" fillId="213" borderId="157" xfId="0" applyNumberFormat="1" applyFont="1" applyFill="1" applyBorder="1" applyAlignment="1" applyProtection="1">
      <alignment horizontal="center" vertical="center" wrapText="1"/>
    </xf>
    <xf numFmtId="1" fontId="622" fillId="214" borderId="158" xfId="0" applyNumberFormat="1" applyFont="1" applyFill="1" applyBorder="1" applyAlignment="1" applyProtection="1">
      <alignment horizontal="center" vertical="center"/>
    </xf>
    <xf numFmtId="1" fontId="623" fillId="215" borderId="159" xfId="0" applyNumberFormat="1" applyFont="1" applyFill="1" applyBorder="1" applyAlignment="1" applyProtection="1">
      <alignment horizontal="center" vertical="center"/>
    </xf>
    <xf numFmtId="1" fontId="624" fillId="216" borderId="160" xfId="0" applyNumberFormat="1" applyFont="1" applyFill="1" applyBorder="1" applyAlignment="1" applyProtection="1">
      <alignment horizontal="center" vertical="center"/>
    </xf>
    <xf numFmtId="1" fontId="625" fillId="217" borderId="161" xfId="0" applyNumberFormat="1" applyFont="1" applyFill="1" applyBorder="1" applyAlignment="1" applyProtection="1">
      <alignment horizontal="center" vertical="center"/>
    </xf>
    <xf numFmtId="1" fontId="626" fillId="218" borderId="162" xfId="0" applyNumberFormat="1" applyFont="1" applyFill="1" applyBorder="1" applyAlignment="1" applyProtection="1">
      <alignment horizontal="center" vertical="center"/>
    </xf>
    <xf numFmtId="1" fontId="627" fillId="219" borderId="163" xfId="0" applyNumberFormat="1" applyFont="1" applyFill="1" applyBorder="1" applyAlignment="1" applyProtection="1">
      <alignment horizontal="center" vertical="center"/>
    </xf>
    <xf numFmtId="1" fontId="628" fillId="220" borderId="164" xfId="0" applyNumberFormat="1" applyFont="1" applyFill="1" applyBorder="1" applyAlignment="1" applyProtection="1">
      <alignment horizontal="center" vertical="center"/>
    </xf>
    <xf numFmtId="0" fontId="629" fillId="221" borderId="165" xfId="0" applyNumberFormat="1" applyFont="1" applyFill="1" applyBorder="1" applyAlignment="1" applyProtection="1">
      <alignment horizontal="center" vertical="center" wrapText="1"/>
    </xf>
    <xf numFmtId="1" fontId="630" fillId="222" borderId="166" xfId="0" applyNumberFormat="1" applyFont="1" applyFill="1" applyBorder="1" applyAlignment="1" applyProtection="1">
      <alignment horizontal="center" vertical="center"/>
    </xf>
    <xf numFmtId="1" fontId="631" fillId="223" borderId="167" xfId="0" applyNumberFormat="1" applyFont="1" applyFill="1" applyBorder="1" applyAlignment="1" applyProtection="1">
      <alignment horizontal="center" vertical="center"/>
    </xf>
    <xf numFmtId="1" fontId="632" fillId="224" borderId="168" xfId="0" applyNumberFormat="1" applyFont="1" applyFill="1" applyBorder="1" applyAlignment="1" applyProtection="1">
      <alignment horizontal="center" vertical="center"/>
    </xf>
    <xf numFmtId="1" fontId="633" fillId="225" borderId="169" xfId="0" applyNumberFormat="1" applyFont="1" applyFill="1" applyBorder="1" applyAlignment="1" applyProtection="1">
      <alignment horizontal="center" vertical="center"/>
    </xf>
    <xf numFmtId="1" fontId="634" fillId="226" borderId="170" xfId="0" applyNumberFormat="1" applyFont="1" applyFill="1" applyBorder="1" applyAlignment="1" applyProtection="1">
      <alignment horizontal="center" vertical="center"/>
    </xf>
    <xf numFmtId="1" fontId="635" fillId="227" borderId="171" xfId="0" applyNumberFormat="1" applyFont="1" applyFill="1" applyBorder="1" applyAlignment="1" applyProtection="1">
      <alignment horizontal="center" vertical="center"/>
    </xf>
    <xf numFmtId="1" fontId="636" fillId="228" borderId="172" xfId="0" applyNumberFormat="1" applyFont="1" applyFill="1" applyBorder="1" applyAlignment="1" applyProtection="1">
      <alignment horizontal="center" vertical="center"/>
    </xf>
    <xf numFmtId="0" fontId="637" fillId="229" borderId="173" xfId="0" applyNumberFormat="1" applyFont="1" applyFill="1" applyBorder="1" applyAlignment="1" applyProtection="1">
      <alignment horizontal="center" vertical="center" wrapText="1"/>
    </xf>
    <xf numFmtId="1" fontId="638" fillId="230" borderId="174" xfId="0" applyNumberFormat="1" applyFont="1" applyFill="1" applyBorder="1" applyAlignment="1" applyProtection="1">
      <alignment horizontal="center" vertical="center"/>
    </xf>
    <xf numFmtId="1" fontId="639" fillId="231" borderId="175" xfId="0" applyNumberFormat="1" applyFont="1" applyFill="1" applyBorder="1" applyAlignment="1" applyProtection="1">
      <alignment horizontal="center" vertical="center"/>
    </xf>
    <xf numFmtId="1" fontId="640" fillId="232" borderId="176" xfId="0" applyNumberFormat="1" applyFont="1" applyFill="1" applyBorder="1" applyAlignment="1" applyProtection="1">
      <alignment horizontal="center" vertical="center"/>
    </xf>
    <xf numFmtId="1" fontId="641" fillId="233" borderId="177" xfId="0" applyNumberFormat="1" applyFont="1" applyFill="1" applyBorder="1" applyAlignment="1" applyProtection="1">
      <alignment horizontal="center" vertical="center"/>
    </xf>
    <xf numFmtId="1" fontId="642" fillId="234" borderId="178" xfId="0" applyNumberFormat="1" applyFont="1" applyFill="1" applyBorder="1" applyAlignment="1" applyProtection="1">
      <alignment horizontal="center" vertical="center"/>
    </xf>
    <xf numFmtId="1" fontId="643" fillId="235" borderId="179" xfId="0" applyNumberFormat="1" applyFont="1" applyFill="1" applyBorder="1" applyAlignment="1" applyProtection="1">
      <alignment horizontal="center" vertical="center"/>
    </xf>
    <xf numFmtId="1" fontId="644" fillId="236" borderId="180" xfId="0" applyNumberFormat="1" applyFont="1" applyFill="1" applyBorder="1" applyAlignment="1" applyProtection="1">
      <alignment horizontal="center" vertical="center"/>
    </xf>
    <xf numFmtId="49" fontId="645" fillId="237" borderId="181" xfId="0" applyNumberFormat="1" applyFont="1" applyFill="1" applyBorder="1" applyAlignment="1" applyProtection="1">
      <alignment horizontal="center" vertical="center" wrapText="1"/>
    </xf>
    <xf numFmtId="1" fontId="646" fillId="238" borderId="182" xfId="0" applyNumberFormat="1" applyFont="1" applyFill="1" applyBorder="1" applyAlignment="1" applyProtection="1">
      <alignment horizontal="center" vertical="center"/>
    </xf>
    <xf numFmtId="1" fontId="647" fillId="239" borderId="183" xfId="0" applyNumberFormat="1" applyFont="1" applyFill="1" applyBorder="1" applyAlignment="1" applyProtection="1">
      <alignment horizontal="center" vertical="center"/>
    </xf>
    <xf numFmtId="1" fontId="648" fillId="240" borderId="184" xfId="0" applyNumberFormat="1" applyFont="1" applyFill="1" applyBorder="1" applyAlignment="1" applyProtection="1">
      <alignment horizontal="center" vertical="center"/>
    </xf>
    <xf numFmtId="1" fontId="649" fillId="241" borderId="185" xfId="0" applyNumberFormat="1" applyFont="1" applyFill="1" applyBorder="1" applyAlignment="1" applyProtection="1">
      <alignment horizontal="center" vertical="center"/>
    </xf>
    <xf numFmtId="1" fontId="650" fillId="242" borderId="186" xfId="0" applyNumberFormat="1" applyFont="1" applyFill="1" applyBorder="1" applyAlignment="1" applyProtection="1">
      <alignment horizontal="center" vertical="center"/>
    </xf>
    <xf numFmtId="1" fontId="651" fillId="243" borderId="187" xfId="0" applyNumberFormat="1" applyFont="1" applyFill="1" applyBorder="1" applyAlignment="1" applyProtection="1">
      <alignment horizontal="center" vertical="center"/>
    </xf>
    <xf numFmtId="1" fontId="652" fillId="244" borderId="188" xfId="0" applyNumberFormat="1" applyFont="1" applyFill="1" applyBorder="1" applyAlignment="1" applyProtection="1">
      <alignment horizontal="center" vertical="center"/>
    </xf>
    <xf numFmtId="49" fontId="653" fillId="245" borderId="189" xfId="0" applyNumberFormat="1" applyFont="1" applyFill="1" applyBorder="1" applyAlignment="1" applyProtection="1">
      <alignment horizontal="center" vertical="center" wrapText="1"/>
    </xf>
    <xf numFmtId="1" fontId="654" fillId="246" borderId="190" xfId="0" applyNumberFormat="1" applyFont="1" applyFill="1" applyBorder="1" applyAlignment="1" applyProtection="1">
      <alignment horizontal="center" vertical="center"/>
    </xf>
    <xf numFmtId="1" fontId="655" fillId="247" borderId="191" xfId="0" applyNumberFormat="1" applyFont="1" applyFill="1" applyBorder="1" applyAlignment="1" applyProtection="1">
      <alignment horizontal="center" vertical="center"/>
    </xf>
    <xf numFmtId="1" fontId="656" fillId="248" borderId="192" xfId="0" applyNumberFormat="1" applyFont="1" applyFill="1" applyBorder="1" applyAlignment="1" applyProtection="1">
      <alignment horizontal="center" vertical="center"/>
    </xf>
    <xf numFmtId="1" fontId="657" fillId="249" borderId="193" xfId="0" applyNumberFormat="1" applyFont="1" applyFill="1" applyBorder="1" applyAlignment="1" applyProtection="1">
      <alignment horizontal="center" vertical="center"/>
    </xf>
    <xf numFmtId="1" fontId="658" fillId="250" borderId="194" xfId="0" applyNumberFormat="1" applyFont="1" applyFill="1" applyBorder="1" applyAlignment="1" applyProtection="1">
      <alignment horizontal="center" vertical="center"/>
    </xf>
    <xf numFmtId="1" fontId="659" fillId="251" borderId="195" xfId="0" applyNumberFormat="1" applyFont="1" applyFill="1" applyBorder="1" applyAlignment="1" applyProtection="1">
      <alignment horizontal="center" vertical="center"/>
    </xf>
    <xf numFmtId="1" fontId="660" fillId="252" borderId="196" xfId="0" applyNumberFormat="1" applyFont="1" applyFill="1" applyBorder="1" applyAlignment="1" applyProtection="1">
      <alignment horizontal="center" vertical="center"/>
    </xf>
    <xf numFmtId="49" fontId="661" fillId="253" borderId="197" xfId="0" applyNumberFormat="1" applyFont="1" applyFill="1" applyBorder="1" applyAlignment="1" applyProtection="1">
      <alignment horizontal="center" vertical="center" wrapText="1"/>
    </xf>
    <xf numFmtId="1" fontId="662" fillId="254" borderId="198" xfId="0" applyNumberFormat="1" applyFont="1" applyFill="1" applyBorder="1" applyAlignment="1" applyProtection="1">
      <alignment horizontal="center" vertical="center"/>
    </xf>
    <xf numFmtId="1" fontId="663" fillId="255" borderId="199" xfId="0" applyNumberFormat="1" applyFont="1" applyFill="1" applyBorder="1" applyAlignment="1" applyProtection="1">
      <alignment horizontal="center" vertical="center"/>
    </xf>
    <xf numFmtId="1" fontId="664" fillId="256" borderId="200" xfId="0" applyNumberFormat="1" applyFont="1" applyFill="1" applyBorder="1" applyAlignment="1" applyProtection="1">
      <alignment horizontal="center" vertical="center"/>
    </xf>
    <xf numFmtId="1" fontId="665" fillId="257" borderId="201" xfId="0" applyNumberFormat="1" applyFont="1" applyFill="1" applyBorder="1" applyAlignment="1" applyProtection="1">
      <alignment horizontal="center" vertical="center"/>
    </xf>
    <xf numFmtId="1" fontId="666" fillId="258" borderId="202" xfId="0" applyNumberFormat="1" applyFont="1" applyFill="1" applyBorder="1" applyAlignment="1" applyProtection="1">
      <alignment horizontal="center" vertical="center"/>
    </xf>
    <xf numFmtId="1" fontId="667" fillId="259" borderId="203" xfId="0" applyNumberFormat="1" applyFont="1" applyFill="1" applyBorder="1" applyAlignment="1" applyProtection="1">
      <alignment horizontal="center" vertical="center"/>
    </xf>
    <xf numFmtId="1" fontId="668" fillId="260" borderId="204" xfId="0" applyNumberFormat="1" applyFont="1" applyFill="1" applyBorder="1" applyAlignment="1" applyProtection="1">
      <alignment horizontal="center" vertical="center"/>
    </xf>
    <xf numFmtId="49" fontId="669" fillId="261" borderId="205" xfId="0" applyNumberFormat="1" applyFont="1" applyFill="1" applyBorder="1" applyAlignment="1" applyProtection="1">
      <alignment horizontal="center" vertical="center" wrapText="1"/>
    </xf>
    <xf numFmtId="1" fontId="670" fillId="262" borderId="206" xfId="0" applyNumberFormat="1" applyFont="1" applyFill="1" applyBorder="1" applyAlignment="1" applyProtection="1">
      <alignment horizontal="center" vertical="center"/>
    </xf>
    <xf numFmtId="1" fontId="671" fillId="263" borderId="207" xfId="0" applyNumberFormat="1" applyFont="1" applyFill="1" applyBorder="1" applyAlignment="1" applyProtection="1">
      <alignment horizontal="center" vertical="center"/>
    </xf>
    <xf numFmtId="1" fontId="672" fillId="264" borderId="208" xfId="0" applyNumberFormat="1" applyFont="1" applyFill="1" applyBorder="1" applyAlignment="1" applyProtection="1">
      <alignment horizontal="center" vertical="center"/>
    </xf>
    <xf numFmtId="1" fontId="673" fillId="265" borderId="209" xfId="0" applyNumberFormat="1" applyFont="1" applyFill="1" applyBorder="1" applyAlignment="1" applyProtection="1">
      <alignment horizontal="center" vertical="center"/>
    </xf>
    <xf numFmtId="1" fontId="674" fillId="266" borderId="210" xfId="0" applyNumberFormat="1" applyFont="1" applyFill="1" applyBorder="1" applyAlignment="1" applyProtection="1">
      <alignment horizontal="center" vertical="center"/>
    </xf>
    <xf numFmtId="1" fontId="675" fillId="267" borderId="211" xfId="0" applyNumberFormat="1" applyFont="1" applyFill="1" applyBorder="1" applyAlignment="1" applyProtection="1">
      <alignment horizontal="center" vertical="center"/>
    </xf>
    <xf numFmtId="1" fontId="676" fillId="268" borderId="212" xfId="0" applyNumberFormat="1" applyFont="1" applyFill="1" applyBorder="1" applyAlignment="1" applyProtection="1">
      <alignment horizontal="center" vertical="center"/>
    </xf>
    <xf numFmtId="49" fontId="677" fillId="269" borderId="213" xfId="0" applyNumberFormat="1" applyFont="1" applyFill="1" applyBorder="1" applyAlignment="1" applyProtection="1">
      <alignment horizontal="center" vertical="center" wrapText="1"/>
    </xf>
    <xf numFmtId="1" fontId="678" fillId="270" borderId="214" xfId="0" applyNumberFormat="1" applyFont="1" applyFill="1" applyBorder="1" applyAlignment="1" applyProtection="1">
      <alignment horizontal="center" vertical="center"/>
    </xf>
    <xf numFmtId="1" fontId="679" fillId="271" borderId="215" xfId="0" applyNumberFormat="1" applyFont="1" applyFill="1" applyBorder="1" applyAlignment="1" applyProtection="1">
      <alignment horizontal="center" vertical="center"/>
    </xf>
    <xf numFmtId="1" fontId="680" fillId="272" borderId="216" xfId="0" applyNumberFormat="1" applyFont="1" applyFill="1" applyBorder="1" applyAlignment="1" applyProtection="1">
      <alignment horizontal="center" vertical="center"/>
    </xf>
    <xf numFmtId="1" fontId="681" fillId="273" borderId="217" xfId="0" applyNumberFormat="1" applyFont="1" applyFill="1" applyBorder="1" applyAlignment="1" applyProtection="1">
      <alignment horizontal="center" vertical="center"/>
    </xf>
    <xf numFmtId="1" fontId="682" fillId="274" borderId="218" xfId="0" applyNumberFormat="1" applyFont="1" applyFill="1" applyBorder="1" applyAlignment="1" applyProtection="1">
      <alignment horizontal="center" vertical="center"/>
    </xf>
    <xf numFmtId="1" fontId="683" fillId="275" borderId="219" xfId="0" applyNumberFormat="1" applyFont="1" applyFill="1" applyBorder="1" applyAlignment="1" applyProtection="1">
      <alignment horizontal="center" vertical="center"/>
    </xf>
    <xf numFmtId="1" fontId="684" fillId="276" borderId="220" xfId="0" applyNumberFormat="1" applyFont="1" applyFill="1" applyBorder="1" applyAlignment="1" applyProtection="1">
      <alignment horizontal="center" vertical="center"/>
    </xf>
    <xf numFmtId="49" fontId="685" fillId="277" borderId="221" xfId="0" applyNumberFormat="1" applyFont="1" applyFill="1" applyBorder="1" applyAlignment="1" applyProtection="1">
      <alignment horizontal="center" vertical="center" wrapText="1"/>
    </xf>
    <xf numFmtId="1" fontId="686" fillId="278" borderId="222" xfId="0" applyNumberFormat="1" applyFont="1" applyFill="1" applyBorder="1" applyAlignment="1" applyProtection="1">
      <alignment horizontal="center" vertical="center"/>
    </xf>
    <xf numFmtId="1" fontId="687" fillId="279" borderId="223" xfId="0" applyNumberFormat="1" applyFont="1" applyFill="1" applyBorder="1" applyAlignment="1" applyProtection="1">
      <alignment horizontal="center" vertical="center"/>
    </xf>
    <xf numFmtId="1" fontId="688" fillId="280" borderId="224" xfId="0" applyNumberFormat="1" applyFont="1" applyFill="1" applyBorder="1" applyAlignment="1" applyProtection="1">
      <alignment horizontal="center" vertical="center"/>
    </xf>
    <xf numFmtId="1" fontId="689" fillId="281" borderId="225" xfId="0" applyNumberFormat="1" applyFont="1" applyFill="1" applyBorder="1" applyAlignment="1" applyProtection="1">
      <alignment horizontal="center" vertical="center"/>
    </xf>
    <xf numFmtId="1" fontId="690" fillId="282" borderId="226" xfId="0" applyNumberFormat="1" applyFont="1" applyFill="1" applyBorder="1" applyAlignment="1" applyProtection="1">
      <alignment horizontal="center" vertical="center"/>
    </xf>
    <xf numFmtId="1" fontId="691" fillId="283" borderId="227" xfId="0" applyNumberFormat="1" applyFont="1" applyFill="1" applyBorder="1" applyAlignment="1" applyProtection="1">
      <alignment horizontal="center" vertical="center"/>
    </xf>
    <xf numFmtId="1" fontId="692" fillId="284" borderId="228" xfId="0" applyNumberFormat="1" applyFont="1" applyFill="1" applyBorder="1" applyAlignment="1" applyProtection="1">
      <alignment horizontal="center" vertical="center"/>
    </xf>
    <xf numFmtId="0" fontId="693" fillId="285" borderId="229" xfId="0" applyNumberFormat="1" applyFont="1" applyFill="1" applyBorder="1" applyAlignment="1" applyProtection="1">
      <alignment horizontal="center" vertical="center" wrapText="1"/>
    </xf>
    <xf numFmtId="164" fontId="694" fillId="286" borderId="230" xfId="0" applyNumberFormat="1" applyFont="1" applyFill="1" applyBorder="1" applyAlignment="1" applyProtection="1">
      <alignment horizontal="center" vertical="center"/>
    </xf>
    <xf numFmtId="164" fontId="695" fillId="287" borderId="231" xfId="0" applyNumberFormat="1" applyFont="1" applyFill="1" applyBorder="1" applyAlignment="1" applyProtection="1">
      <alignment horizontal="center" vertical="center"/>
    </xf>
    <xf numFmtId="164" fontId="696" fillId="288" borderId="232" xfId="0" applyNumberFormat="1" applyFont="1" applyFill="1" applyBorder="1" applyAlignment="1" applyProtection="1">
      <alignment horizontal="center" vertical="center"/>
    </xf>
    <xf numFmtId="164" fontId="697" fillId="289" borderId="233" xfId="0" applyNumberFormat="1" applyFont="1" applyFill="1" applyBorder="1" applyAlignment="1" applyProtection="1">
      <alignment horizontal="center" vertical="center"/>
    </xf>
    <xf numFmtId="164" fontId="698" fillId="290" borderId="234" xfId="0" applyNumberFormat="1" applyFont="1" applyFill="1" applyBorder="1" applyAlignment="1" applyProtection="1">
      <alignment horizontal="center" vertical="center"/>
    </xf>
    <xf numFmtId="164" fontId="699" fillId="291" borderId="235" xfId="0" applyNumberFormat="1" applyFont="1" applyFill="1" applyBorder="1" applyAlignment="1" applyProtection="1">
      <alignment horizontal="center" vertical="center"/>
    </xf>
    <xf numFmtId="164" fontId="700" fillId="292" borderId="236" xfId="0" applyNumberFormat="1" applyFont="1" applyFill="1" applyBorder="1" applyAlignment="1" applyProtection="1">
      <alignment horizontal="center" vertical="center"/>
    </xf>
    <xf numFmtId="164" fontId="701" fillId="293" borderId="237" xfId="0" applyNumberFormat="1" applyFont="1" applyFill="1" applyBorder="1" applyAlignment="1" applyProtection="1">
      <alignment horizontal="center" vertical="center"/>
    </xf>
    <xf numFmtId="164" fontId="702" fillId="294" borderId="238" xfId="0" applyNumberFormat="1" applyFont="1" applyFill="1" applyBorder="1" applyAlignment="1" applyProtection="1">
      <alignment horizontal="center" vertical="center"/>
    </xf>
    <xf numFmtId="164" fontId="703" fillId="295" borderId="239" xfId="0" applyNumberFormat="1" applyFont="1" applyFill="1" applyBorder="1" applyAlignment="1" applyProtection="1">
      <alignment horizontal="center" vertical="center"/>
    </xf>
    <xf numFmtId="164" fontId="704" fillId="296" borderId="240" xfId="0" applyNumberFormat="1" applyFont="1" applyFill="1" applyBorder="1" applyAlignment="1" applyProtection="1">
      <alignment horizontal="center" vertical="center"/>
    </xf>
    <xf numFmtId="164" fontId="705" fillId="297" borderId="241" xfId="0" applyNumberFormat="1" applyFont="1" applyFill="1" applyBorder="1" applyAlignment="1" applyProtection="1">
      <alignment horizontal="center" vertical="center"/>
    </xf>
    <xf numFmtId="164" fontId="706" fillId="298" borderId="242" xfId="0" applyNumberFormat="1" applyFont="1" applyFill="1" applyBorder="1" applyAlignment="1" applyProtection="1">
      <alignment horizontal="center" vertical="center"/>
    </xf>
    <xf numFmtId="164" fontId="707" fillId="299" borderId="243" xfId="0" applyNumberFormat="1" applyFont="1" applyFill="1" applyBorder="1" applyAlignment="1" applyProtection="1">
      <alignment horizontal="center" vertical="center"/>
    </xf>
    <xf numFmtId="0" fontId="708" fillId="300" borderId="244" xfId="0" applyNumberFormat="1" applyFont="1" applyFill="1" applyBorder="1" applyAlignment="1" applyProtection="1">
      <alignment horizontal="center" vertical="center" wrapText="1"/>
    </xf>
    <xf numFmtId="164" fontId="709" fillId="301" borderId="245" xfId="0" applyNumberFormat="1" applyFont="1" applyFill="1" applyBorder="1" applyAlignment="1" applyProtection="1">
      <alignment horizontal="center" vertical="center"/>
    </xf>
    <xf numFmtId="164" fontId="710" fillId="302" borderId="246" xfId="0" applyNumberFormat="1" applyFont="1" applyFill="1" applyBorder="1" applyAlignment="1" applyProtection="1">
      <alignment horizontal="center" vertical="center"/>
    </xf>
    <xf numFmtId="164" fontId="711" fillId="303" borderId="247" xfId="0" applyNumberFormat="1" applyFont="1" applyFill="1" applyBorder="1" applyAlignment="1" applyProtection="1">
      <alignment horizontal="center" vertical="center"/>
    </xf>
    <xf numFmtId="164" fontId="712" fillId="304" borderId="248" xfId="0" applyNumberFormat="1" applyFont="1" applyFill="1" applyBorder="1" applyAlignment="1" applyProtection="1">
      <alignment horizontal="center" vertical="center"/>
    </xf>
    <xf numFmtId="164" fontId="713" fillId="305" borderId="249" xfId="0" applyNumberFormat="1" applyFont="1" applyFill="1" applyBorder="1" applyAlignment="1" applyProtection="1">
      <alignment horizontal="center" vertical="center"/>
    </xf>
    <xf numFmtId="164" fontId="714" fillId="306" borderId="250" xfId="0" applyNumberFormat="1" applyFont="1" applyFill="1" applyBorder="1" applyAlignment="1" applyProtection="1">
      <alignment horizontal="center" vertical="center"/>
    </xf>
    <xf numFmtId="164" fontId="715" fillId="307" borderId="251" xfId="0" applyNumberFormat="1" applyFont="1" applyFill="1" applyBorder="1" applyAlignment="1" applyProtection="1">
      <alignment horizontal="center" vertical="center"/>
    </xf>
    <xf numFmtId="164" fontId="716" fillId="308" borderId="252" xfId="0" applyNumberFormat="1" applyFont="1" applyFill="1" applyBorder="1" applyAlignment="1" applyProtection="1">
      <alignment horizontal="center" vertical="center"/>
    </xf>
    <xf numFmtId="164" fontId="717" fillId="309" borderId="253" xfId="0" applyNumberFormat="1" applyFont="1" applyFill="1" applyBorder="1" applyAlignment="1" applyProtection="1">
      <alignment horizontal="center" vertical="center"/>
    </xf>
    <xf numFmtId="164" fontId="718" fillId="310" borderId="254" xfId="0" applyNumberFormat="1" applyFont="1" applyFill="1" applyBorder="1" applyAlignment="1" applyProtection="1">
      <alignment horizontal="center" vertical="center"/>
    </xf>
    <xf numFmtId="164" fontId="719" fillId="311" borderId="255" xfId="0" applyNumberFormat="1" applyFont="1" applyFill="1" applyBorder="1" applyAlignment="1" applyProtection="1">
      <alignment horizontal="center" vertical="center"/>
    </xf>
    <xf numFmtId="164" fontId="720" fillId="312" borderId="256" xfId="0" applyNumberFormat="1" applyFont="1" applyFill="1" applyBorder="1" applyAlignment="1" applyProtection="1">
      <alignment horizontal="center" vertical="center"/>
    </xf>
    <xf numFmtId="164" fontId="721" fillId="313" borderId="257" xfId="0" applyNumberFormat="1" applyFont="1" applyFill="1" applyBorder="1" applyAlignment="1" applyProtection="1">
      <alignment horizontal="center" vertical="center"/>
    </xf>
    <xf numFmtId="164" fontId="722" fillId="314" borderId="258" xfId="0" applyNumberFormat="1" applyFont="1" applyFill="1" applyBorder="1" applyAlignment="1" applyProtection="1">
      <alignment horizontal="center" vertical="center"/>
    </xf>
    <xf numFmtId="0" fontId="723" fillId="315" borderId="259" xfId="0" applyNumberFormat="1" applyFont="1" applyFill="1" applyBorder="1" applyAlignment="1" applyProtection="1">
      <alignment horizontal="center" vertical="center" wrapText="1"/>
    </xf>
    <xf numFmtId="164" fontId="724" fillId="316" borderId="260" xfId="0" applyNumberFormat="1" applyFont="1" applyFill="1" applyBorder="1" applyAlignment="1" applyProtection="1">
      <alignment horizontal="center" vertical="center"/>
    </xf>
    <xf numFmtId="164" fontId="725" fillId="317" borderId="261" xfId="0" applyNumberFormat="1" applyFont="1" applyFill="1" applyBorder="1" applyAlignment="1" applyProtection="1">
      <alignment horizontal="center" vertical="center"/>
    </xf>
    <xf numFmtId="164" fontId="726" fillId="318" borderId="262" xfId="0" applyNumberFormat="1" applyFont="1" applyFill="1" applyBorder="1" applyAlignment="1" applyProtection="1">
      <alignment horizontal="center" vertical="center"/>
    </xf>
    <xf numFmtId="164" fontId="727" fillId="319" borderId="263" xfId="0" applyNumberFormat="1" applyFont="1" applyFill="1" applyBorder="1" applyAlignment="1" applyProtection="1">
      <alignment horizontal="center" vertical="center"/>
    </xf>
    <xf numFmtId="164" fontId="728" fillId="320" borderId="264" xfId="0" applyNumberFormat="1" applyFont="1" applyFill="1" applyBorder="1" applyAlignment="1" applyProtection="1">
      <alignment horizontal="center" vertical="center"/>
    </xf>
    <xf numFmtId="164" fontId="729" fillId="321" borderId="265" xfId="0" applyNumberFormat="1" applyFont="1" applyFill="1" applyBorder="1" applyAlignment="1" applyProtection="1">
      <alignment horizontal="center" vertical="center"/>
    </xf>
    <xf numFmtId="164" fontId="730" fillId="322" borderId="266" xfId="0" applyNumberFormat="1" applyFont="1" applyFill="1" applyBorder="1" applyAlignment="1" applyProtection="1">
      <alignment horizontal="center" vertical="center"/>
    </xf>
    <xf numFmtId="164" fontId="731" fillId="323" borderId="267" xfId="0" applyNumberFormat="1" applyFont="1" applyFill="1" applyBorder="1" applyAlignment="1" applyProtection="1">
      <alignment horizontal="center" vertical="center"/>
    </xf>
    <xf numFmtId="164" fontId="732" fillId="324" borderId="268" xfId="0" applyNumberFormat="1" applyFont="1" applyFill="1" applyBorder="1" applyAlignment="1" applyProtection="1">
      <alignment horizontal="center" vertical="center"/>
    </xf>
    <xf numFmtId="164" fontId="733" fillId="325" borderId="269" xfId="0" applyNumberFormat="1" applyFont="1" applyFill="1" applyBorder="1" applyAlignment="1" applyProtection="1">
      <alignment horizontal="center" vertical="center"/>
    </xf>
    <xf numFmtId="164" fontId="734" fillId="326" borderId="270" xfId="0" applyNumberFormat="1" applyFont="1" applyFill="1" applyBorder="1" applyAlignment="1" applyProtection="1">
      <alignment horizontal="center" vertical="center"/>
    </xf>
    <xf numFmtId="164" fontId="735" fillId="327" borderId="271" xfId="0" applyNumberFormat="1" applyFont="1" applyFill="1" applyBorder="1" applyAlignment="1" applyProtection="1">
      <alignment horizontal="center" vertical="center"/>
    </xf>
    <xf numFmtId="164" fontId="736" fillId="328" borderId="272" xfId="0" applyNumberFormat="1" applyFont="1" applyFill="1" applyBorder="1" applyAlignment="1" applyProtection="1">
      <alignment horizontal="center" vertical="center"/>
    </xf>
    <xf numFmtId="164" fontId="737" fillId="329" borderId="273" xfId="0" applyNumberFormat="1" applyFont="1" applyFill="1" applyBorder="1" applyAlignment="1" applyProtection="1">
      <alignment horizontal="center" vertical="center"/>
    </xf>
    <xf numFmtId="49" fontId="738" fillId="330" borderId="274" xfId="0" applyNumberFormat="1" applyFont="1" applyFill="1" applyBorder="1" applyAlignment="1" applyProtection="1">
      <alignment horizontal="center" vertical="center" wrapText="1"/>
    </xf>
    <xf numFmtId="164" fontId="739" fillId="331" borderId="275" xfId="0" applyNumberFormat="1" applyFont="1" applyFill="1" applyBorder="1" applyAlignment="1" applyProtection="1">
      <alignment horizontal="center" vertical="center"/>
    </xf>
    <xf numFmtId="164" fontId="740" fillId="332" borderId="276" xfId="0" applyNumberFormat="1" applyFont="1" applyFill="1" applyBorder="1" applyAlignment="1" applyProtection="1">
      <alignment horizontal="center" vertical="center"/>
    </xf>
    <xf numFmtId="164" fontId="741" fillId="333" borderId="277" xfId="0" applyNumberFormat="1" applyFont="1" applyFill="1" applyBorder="1" applyAlignment="1" applyProtection="1">
      <alignment horizontal="center" vertical="center"/>
    </xf>
    <xf numFmtId="164" fontId="742" fillId="334" borderId="278" xfId="0" applyNumberFormat="1" applyFont="1" applyFill="1" applyBorder="1" applyAlignment="1" applyProtection="1">
      <alignment horizontal="center" vertical="center"/>
    </xf>
    <xf numFmtId="164" fontId="743" fillId="335" borderId="279" xfId="0" applyNumberFormat="1" applyFont="1" applyFill="1" applyBorder="1" applyAlignment="1" applyProtection="1">
      <alignment horizontal="center" vertical="center"/>
    </xf>
    <xf numFmtId="164" fontId="744" fillId="336" borderId="280" xfId="0" applyNumberFormat="1" applyFont="1" applyFill="1" applyBorder="1" applyAlignment="1" applyProtection="1">
      <alignment horizontal="center" vertical="center"/>
    </xf>
    <xf numFmtId="164" fontId="745" fillId="337" borderId="281" xfId="0" applyNumberFormat="1" applyFont="1" applyFill="1" applyBorder="1" applyAlignment="1" applyProtection="1">
      <alignment horizontal="center" vertical="center"/>
    </xf>
    <xf numFmtId="164" fontId="746" fillId="338" borderId="282" xfId="0" applyNumberFormat="1" applyFont="1" applyFill="1" applyBorder="1" applyAlignment="1" applyProtection="1">
      <alignment horizontal="center" vertical="center"/>
    </xf>
    <xf numFmtId="164" fontId="747" fillId="339" borderId="283" xfId="0" applyNumberFormat="1" applyFont="1" applyFill="1" applyBorder="1" applyAlignment="1" applyProtection="1">
      <alignment horizontal="center" vertical="center"/>
    </xf>
    <xf numFmtId="164" fontId="748" fillId="340" borderId="284" xfId="0" applyNumberFormat="1" applyFont="1" applyFill="1" applyBorder="1" applyAlignment="1" applyProtection="1">
      <alignment horizontal="center" vertical="center"/>
    </xf>
    <xf numFmtId="164" fontId="749" fillId="341" borderId="285" xfId="0" applyNumberFormat="1" applyFont="1" applyFill="1" applyBorder="1" applyAlignment="1" applyProtection="1">
      <alignment horizontal="center" vertical="center"/>
    </xf>
    <xf numFmtId="164" fontId="750" fillId="342" borderId="286" xfId="0" applyNumberFormat="1" applyFont="1" applyFill="1" applyBorder="1" applyAlignment="1" applyProtection="1">
      <alignment horizontal="center" vertical="center"/>
    </xf>
    <xf numFmtId="49" fontId="751" fillId="343" borderId="287" xfId="0" applyNumberFormat="1" applyFont="1" applyFill="1" applyBorder="1" applyAlignment="1" applyProtection="1">
      <alignment horizontal="center" vertical="center" wrapText="1"/>
    </xf>
    <xf numFmtId="164" fontId="752" fillId="344" borderId="288" xfId="0" applyNumberFormat="1" applyFont="1" applyFill="1" applyBorder="1" applyAlignment="1" applyProtection="1">
      <alignment horizontal="center" vertical="center"/>
    </xf>
    <xf numFmtId="164" fontId="753" fillId="345" borderId="289" xfId="0" applyNumberFormat="1" applyFont="1" applyFill="1" applyBorder="1" applyAlignment="1" applyProtection="1">
      <alignment horizontal="center" vertical="center"/>
    </xf>
    <xf numFmtId="164" fontId="754" fillId="346" borderId="290" xfId="0" applyNumberFormat="1" applyFont="1" applyFill="1" applyBorder="1" applyAlignment="1" applyProtection="1">
      <alignment horizontal="center" vertical="center"/>
    </xf>
    <xf numFmtId="164" fontId="755" fillId="347" borderId="291" xfId="0" applyNumberFormat="1" applyFont="1" applyFill="1" applyBorder="1" applyAlignment="1" applyProtection="1">
      <alignment horizontal="center" vertical="center"/>
    </xf>
    <xf numFmtId="164" fontId="756" fillId="348" borderId="292" xfId="0" applyNumberFormat="1" applyFont="1" applyFill="1" applyBorder="1" applyAlignment="1" applyProtection="1">
      <alignment horizontal="center" vertical="center"/>
    </xf>
    <xf numFmtId="164" fontId="757" fillId="349" borderId="293" xfId="0" applyNumberFormat="1" applyFont="1" applyFill="1" applyBorder="1" applyAlignment="1" applyProtection="1">
      <alignment horizontal="center" vertical="center"/>
    </xf>
    <xf numFmtId="164" fontId="758" fillId="350" borderId="294" xfId="0" applyNumberFormat="1" applyFont="1" applyFill="1" applyBorder="1" applyAlignment="1" applyProtection="1">
      <alignment horizontal="center" vertical="center"/>
    </xf>
    <xf numFmtId="164" fontId="759" fillId="351" borderId="295" xfId="0" applyNumberFormat="1" applyFont="1" applyFill="1" applyBorder="1" applyAlignment="1" applyProtection="1">
      <alignment horizontal="center" vertical="center"/>
    </xf>
    <xf numFmtId="164" fontId="760" fillId="352" borderId="296" xfId="0" applyNumberFormat="1" applyFont="1" applyFill="1" applyBorder="1" applyAlignment="1" applyProtection="1">
      <alignment horizontal="center" vertical="center"/>
    </xf>
    <xf numFmtId="164" fontId="761" fillId="353" borderId="297" xfId="0" applyNumberFormat="1" applyFont="1" applyFill="1" applyBorder="1" applyAlignment="1" applyProtection="1">
      <alignment horizontal="center" vertical="center"/>
    </xf>
    <xf numFmtId="164" fontId="762" fillId="354" borderId="298" xfId="0" applyNumberFormat="1" applyFont="1" applyFill="1" applyBorder="1" applyAlignment="1" applyProtection="1">
      <alignment horizontal="center" vertical="center"/>
    </xf>
    <xf numFmtId="164" fontId="763" fillId="355" borderId="299" xfId="0" applyNumberFormat="1" applyFont="1" applyFill="1" applyBorder="1" applyAlignment="1" applyProtection="1">
      <alignment horizontal="center" vertical="center"/>
    </xf>
    <xf numFmtId="164" fontId="764" fillId="356" borderId="300" xfId="0" applyNumberFormat="1" applyFont="1" applyFill="1" applyBorder="1" applyAlignment="1" applyProtection="1">
      <alignment horizontal="center" vertical="center"/>
    </xf>
    <xf numFmtId="164" fontId="765" fillId="357" borderId="301" xfId="0" applyNumberFormat="1" applyFont="1" applyFill="1" applyBorder="1" applyAlignment="1" applyProtection="1">
      <alignment horizontal="center" vertical="center"/>
    </xf>
    <xf numFmtId="49" fontId="766" fillId="358" borderId="302" xfId="0" applyNumberFormat="1" applyFont="1" applyFill="1" applyBorder="1" applyAlignment="1" applyProtection="1">
      <alignment horizontal="center" vertical="center" wrapText="1"/>
    </xf>
    <xf numFmtId="164" fontId="767" fillId="359" borderId="303" xfId="0" applyNumberFormat="1" applyFont="1" applyFill="1" applyBorder="1" applyAlignment="1" applyProtection="1">
      <alignment horizontal="center" vertical="center"/>
    </xf>
    <xf numFmtId="164" fontId="768" fillId="360" borderId="304" xfId="0" applyNumberFormat="1" applyFont="1" applyFill="1" applyBorder="1" applyAlignment="1" applyProtection="1">
      <alignment horizontal="center" vertical="center"/>
    </xf>
    <xf numFmtId="164" fontId="769" fillId="361" borderId="305" xfId="0" applyNumberFormat="1" applyFont="1" applyFill="1" applyBorder="1" applyAlignment="1" applyProtection="1">
      <alignment horizontal="center" vertical="center"/>
    </xf>
    <xf numFmtId="164" fontId="770" fillId="362" borderId="306" xfId="0" applyNumberFormat="1" applyFont="1" applyFill="1" applyBorder="1" applyAlignment="1" applyProtection="1">
      <alignment horizontal="center" vertical="center"/>
    </xf>
    <xf numFmtId="164" fontId="771" fillId="363" borderId="307" xfId="0" applyNumberFormat="1" applyFont="1" applyFill="1" applyBorder="1" applyAlignment="1" applyProtection="1">
      <alignment horizontal="center" vertical="center"/>
    </xf>
    <xf numFmtId="164" fontId="772" fillId="364" borderId="308" xfId="0" applyNumberFormat="1" applyFont="1" applyFill="1" applyBorder="1" applyAlignment="1" applyProtection="1">
      <alignment horizontal="center" vertical="center"/>
    </xf>
    <xf numFmtId="164" fontId="773" fillId="365" borderId="309" xfId="0" applyNumberFormat="1" applyFont="1" applyFill="1" applyBorder="1" applyAlignment="1" applyProtection="1">
      <alignment horizontal="center" vertical="center"/>
    </xf>
    <xf numFmtId="164" fontId="774" fillId="366" borderId="310" xfId="0" applyNumberFormat="1" applyFont="1" applyFill="1" applyBorder="1" applyAlignment="1" applyProtection="1">
      <alignment horizontal="center" vertical="center"/>
    </xf>
    <xf numFmtId="164" fontId="775" fillId="367" borderId="311" xfId="0" applyNumberFormat="1" applyFont="1" applyFill="1" applyBorder="1" applyAlignment="1" applyProtection="1">
      <alignment horizontal="center" vertical="center"/>
    </xf>
    <xf numFmtId="164" fontId="776" fillId="368" borderId="312" xfId="0" applyNumberFormat="1" applyFont="1" applyFill="1" applyBorder="1" applyAlignment="1" applyProtection="1">
      <alignment horizontal="center" vertical="center"/>
    </xf>
    <xf numFmtId="164" fontId="777" fillId="369" borderId="313" xfId="0" applyNumberFormat="1" applyFont="1" applyFill="1" applyBorder="1" applyAlignment="1" applyProtection="1">
      <alignment horizontal="center" vertical="center"/>
    </xf>
    <xf numFmtId="164" fontId="778" fillId="370" borderId="314" xfId="0" applyNumberFormat="1" applyFont="1" applyFill="1" applyBorder="1" applyAlignment="1" applyProtection="1">
      <alignment horizontal="center" vertical="center"/>
    </xf>
    <xf numFmtId="164" fontId="779" fillId="371" borderId="315" xfId="0" applyNumberFormat="1" applyFont="1" applyFill="1" applyBorder="1" applyAlignment="1" applyProtection="1">
      <alignment horizontal="center" vertical="center"/>
    </xf>
    <xf numFmtId="164" fontId="780" fillId="372" borderId="316" xfId="0" applyNumberFormat="1" applyFont="1" applyFill="1" applyBorder="1" applyAlignment="1" applyProtection="1">
      <alignment horizontal="center" vertical="center"/>
    </xf>
    <xf numFmtId="49" fontId="781" fillId="373" borderId="317" xfId="0" applyNumberFormat="1" applyFont="1" applyFill="1" applyBorder="1" applyAlignment="1" applyProtection="1">
      <alignment horizontal="center" vertical="center" wrapText="1"/>
    </xf>
    <xf numFmtId="164" fontId="782" fillId="374" borderId="318" xfId="0" applyNumberFormat="1" applyFont="1" applyFill="1" applyBorder="1" applyAlignment="1" applyProtection="1">
      <alignment horizontal="center" vertical="center"/>
    </xf>
    <xf numFmtId="164" fontId="783" fillId="375" borderId="319" xfId="0" applyNumberFormat="1" applyFont="1" applyFill="1" applyBorder="1" applyAlignment="1" applyProtection="1">
      <alignment horizontal="center" vertical="center"/>
    </xf>
    <xf numFmtId="164" fontId="784" fillId="376" borderId="320" xfId="0" applyNumberFormat="1" applyFont="1" applyFill="1" applyBorder="1" applyAlignment="1" applyProtection="1">
      <alignment horizontal="center" vertical="center"/>
    </xf>
    <xf numFmtId="164" fontId="785" fillId="377" borderId="321" xfId="0" applyNumberFormat="1" applyFont="1" applyFill="1" applyBorder="1" applyAlignment="1" applyProtection="1">
      <alignment horizontal="center" vertical="center"/>
    </xf>
    <xf numFmtId="164" fontId="786" fillId="378" borderId="322" xfId="0" applyNumberFormat="1" applyFont="1" applyFill="1" applyBorder="1" applyAlignment="1" applyProtection="1">
      <alignment horizontal="center" vertical="center"/>
    </xf>
    <xf numFmtId="164" fontId="787" fillId="379" borderId="323" xfId="0" applyNumberFormat="1" applyFont="1" applyFill="1" applyBorder="1" applyAlignment="1" applyProtection="1">
      <alignment horizontal="center" vertical="center"/>
    </xf>
    <xf numFmtId="164" fontId="788" fillId="380" borderId="324" xfId="0" applyNumberFormat="1" applyFont="1" applyFill="1" applyBorder="1" applyAlignment="1" applyProtection="1">
      <alignment horizontal="center" vertical="center"/>
    </xf>
    <xf numFmtId="164" fontId="789" fillId="381" borderId="325" xfId="0" applyNumberFormat="1" applyFont="1" applyFill="1" applyBorder="1" applyAlignment="1" applyProtection="1">
      <alignment horizontal="center" vertical="center"/>
    </xf>
    <xf numFmtId="164" fontId="790" fillId="382" borderId="326" xfId="0" applyNumberFormat="1" applyFont="1" applyFill="1" applyBorder="1" applyAlignment="1" applyProtection="1">
      <alignment horizontal="center" vertical="center"/>
    </xf>
    <xf numFmtId="164" fontId="791" fillId="383" borderId="327" xfId="0" applyNumberFormat="1" applyFont="1" applyFill="1" applyBorder="1" applyAlignment="1" applyProtection="1">
      <alignment horizontal="center" vertical="center"/>
    </xf>
    <xf numFmtId="164" fontId="792" fillId="384" borderId="328" xfId="0" applyNumberFormat="1" applyFont="1" applyFill="1" applyBorder="1" applyAlignment="1" applyProtection="1">
      <alignment horizontal="center" vertical="center"/>
    </xf>
    <xf numFmtId="164" fontId="793" fillId="385" borderId="329" xfId="0" applyNumberFormat="1" applyFont="1" applyFill="1" applyBorder="1" applyAlignment="1" applyProtection="1">
      <alignment horizontal="center" vertical="center"/>
    </xf>
    <xf numFmtId="164" fontId="794" fillId="386" borderId="330" xfId="0" applyNumberFormat="1" applyFont="1" applyFill="1" applyBorder="1" applyAlignment="1" applyProtection="1">
      <alignment horizontal="center" vertical="center"/>
    </xf>
    <xf numFmtId="164" fontId="795" fillId="387" borderId="331" xfId="0" applyNumberFormat="1" applyFont="1" applyFill="1" applyBorder="1" applyAlignment="1" applyProtection="1">
      <alignment horizontal="center" vertical="center"/>
    </xf>
    <xf numFmtId="49" fontId="796" fillId="388" borderId="332" xfId="0" applyNumberFormat="1" applyFont="1" applyFill="1" applyBorder="1" applyAlignment="1" applyProtection="1">
      <alignment horizontal="center" vertical="center" wrapText="1"/>
    </xf>
    <xf numFmtId="164" fontId="797" fillId="389" borderId="333" xfId="0" applyNumberFormat="1" applyFont="1" applyFill="1" applyBorder="1" applyAlignment="1" applyProtection="1">
      <alignment horizontal="center" vertical="center"/>
    </xf>
    <xf numFmtId="164" fontId="798" fillId="390" borderId="334" xfId="0" applyNumberFormat="1" applyFont="1" applyFill="1" applyBorder="1" applyAlignment="1" applyProtection="1">
      <alignment horizontal="center" vertical="center"/>
    </xf>
    <xf numFmtId="164" fontId="799" fillId="391" borderId="335" xfId="0" applyNumberFormat="1" applyFont="1" applyFill="1" applyBorder="1" applyAlignment="1" applyProtection="1">
      <alignment horizontal="center" vertical="center"/>
    </xf>
    <xf numFmtId="164" fontId="800" fillId="392" borderId="336" xfId="0" applyNumberFormat="1" applyFont="1" applyFill="1" applyBorder="1" applyAlignment="1" applyProtection="1">
      <alignment horizontal="center" vertical="center"/>
    </xf>
    <xf numFmtId="164" fontId="801" fillId="393" borderId="337" xfId="0" applyNumberFormat="1" applyFont="1" applyFill="1" applyBorder="1" applyAlignment="1" applyProtection="1">
      <alignment horizontal="center" vertical="center"/>
    </xf>
    <xf numFmtId="164" fontId="802" fillId="394" borderId="338" xfId="0" applyNumberFormat="1" applyFont="1" applyFill="1" applyBorder="1" applyAlignment="1" applyProtection="1">
      <alignment horizontal="center" vertical="center"/>
    </xf>
    <xf numFmtId="164" fontId="803" fillId="395" borderId="339" xfId="0" applyNumberFormat="1" applyFont="1" applyFill="1" applyBorder="1" applyAlignment="1" applyProtection="1">
      <alignment horizontal="center" vertical="center"/>
    </xf>
    <xf numFmtId="164" fontId="804" fillId="396" borderId="340" xfId="0" applyNumberFormat="1" applyFont="1" applyFill="1" applyBorder="1" applyAlignment="1" applyProtection="1">
      <alignment horizontal="center" vertical="center"/>
    </xf>
    <xf numFmtId="164" fontId="805" fillId="397" borderId="341" xfId="0" applyNumberFormat="1" applyFont="1" applyFill="1" applyBorder="1" applyAlignment="1" applyProtection="1">
      <alignment horizontal="center" vertical="center"/>
    </xf>
    <xf numFmtId="164" fontId="806" fillId="398" borderId="342" xfId="0" applyNumberFormat="1" applyFont="1" applyFill="1" applyBorder="1" applyAlignment="1" applyProtection="1">
      <alignment horizontal="center" vertical="center"/>
    </xf>
    <xf numFmtId="164" fontId="807" fillId="399" borderId="343" xfId="0" applyNumberFormat="1" applyFont="1" applyFill="1" applyBorder="1" applyAlignment="1" applyProtection="1">
      <alignment horizontal="center" vertical="center"/>
    </xf>
    <xf numFmtId="164" fontId="808" fillId="400" borderId="344" xfId="0" applyNumberFormat="1" applyFont="1" applyFill="1" applyBorder="1" applyAlignment="1" applyProtection="1">
      <alignment horizontal="center" vertical="center"/>
    </xf>
    <xf numFmtId="164" fontId="809" fillId="401" borderId="345" xfId="0" applyNumberFormat="1" applyFont="1" applyFill="1" applyBorder="1" applyAlignment="1" applyProtection="1">
      <alignment horizontal="center" vertical="center"/>
    </xf>
    <xf numFmtId="164" fontId="810" fillId="402" borderId="346" xfId="0" applyNumberFormat="1" applyFont="1" applyFill="1" applyBorder="1" applyAlignment="1" applyProtection="1">
      <alignment horizontal="center" vertical="center"/>
    </xf>
    <xf numFmtId="49" fontId="811" fillId="403" borderId="347" xfId="0" applyNumberFormat="1" applyFont="1" applyFill="1" applyBorder="1" applyAlignment="1" applyProtection="1">
      <alignment horizontal="center" vertical="center" wrapText="1"/>
    </xf>
    <xf numFmtId="164" fontId="812" fillId="404" borderId="348" xfId="0" applyNumberFormat="1" applyFont="1" applyFill="1" applyBorder="1" applyAlignment="1" applyProtection="1">
      <alignment horizontal="center" vertical="center"/>
    </xf>
    <xf numFmtId="164" fontId="813" fillId="405" borderId="349" xfId="0" applyNumberFormat="1" applyFont="1" applyFill="1" applyBorder="1" applyAlignment="1" applyProtection="1">
      <alignment horizontal="center" vertical="center"/>
    </xf>
    <xf numFmtId="164" fontId="814" fillId="406" borderId="350" xfId="0" applyNumberFormat="1" applyFont="1" applyFill="1" applyBorder="1" applyAlignment="1" applyProtection="1">
      <alignment horizontal="center" vertical="center"/>
    </xf>
    <xf numFmtId="164" fontId="815" fillId="407" borderId="351" xfId="0" applyNumberFormat="1" applyFont="1" applyFill="1" applyBorder="1" applyAlignment="1" applyProtection="1">
      <alignment horizontal="center" vertical="center"/>
    </xf>
    <xf numFmtId="164" fontId="816" fillId="408" borderId="352" xfId="0" applyNumberFormat="1" applyFont="1" applyFill="1" applyBorder="1" applyAlignment="1" applyProtection="1">
      <alignment horizontal="center" vertical="center"/>
    </xf>
    <xf numFmtId="164" fontId="817" fillId="409" borderId="353" xfId="0" applyNumberFormat="1" applyFont="1" applyFill="1" applyBorder="1" applyAlignment="1" applyProtection="1">
      <alignment horizontal="center" vertical="center"/>
    </xf>
    <xf numFmtId="164" fontId="818" fillId="410" borderId="354" xfId="0" applyNumberFormat="1" applyFont="1" applyFill="1" applyBorder="1" applyAlignment="1" applyProtection="1">
      <alignment horizontal="center" vertical="center"/>
    </xf>
    <xf numFmtId="164" fontId="819" fillId="411" borderId="355" xfId="0" applyNumberFormat="1" applyFont="1" applyFill="1" applyBorder="1" applyAlignment="1" applyProtection="1">
      <alignment horizontal="center" vertical="center"/>
    </xf>
    <xf numFmtId="164" fontId="820" fillId="412" borderId="356" xfId="0" applyNumberFormat="1" applyFont="1" applyFill="1" applyBorder="1" applyAlignment="1" applyProtection="1">
      <alignment horizontal="center" vertical="center"/>
    </xf>
    <xf numFmtId="164" fontId="821" fillId="413" borderId="357" xfId="0" applyNumberFormat="1" applyFont="1" applyFill="1" applyBorder="1" applyAlignment="1" applyProtection="1">
      <alignment horizontal="center" vertical="center"/>
    </xf>
    <xf numFmtId="164" fontId="822" fillId="414" borderId="358" xfId="0" applyNumberFormat="1" applyFont="1" applyFill="1" applyBorder="1" applyAlignment="1" applyProtection="1">
      <alignment horizontal="center" vertical="center"/>
    </xf>
    <xf numFmtId="164" fontId="823" fillId="415" borderId="359" xfId="0" applyNumberFormat="1" applyFont="1" applyFill="1" applyBorder="1" applyAlignment="1" applyProtection="1">
      <alignment horizontal="center" vertical="center"/>
    </xf>
    <xf numFmtId="164" fontId="824" fillId="416" borderId="360" xfId="0" applyNumberFormat="1" applyFont="1" applyFill="1" applyBorder="1" applyAlignment="1" applyProtection="1">
      <alignment horizontal="center" vertical="center"/>
    </xf>
    <xf numFmtId="164" fontId="825" fillId="417" borderId="361" xfId="0" applyNumberFormat="1" applyFont="1" applyFill="1" applyBorder="1" applyAlignment="1" applyProtection="1">
      <alignment horizontal="center" vertical="center"/>
    </xf>
    <xf numFmtId="0" fontId="826" fillId="418" borderId="362" xfId="0" applyNumberFormat="1" applyFont="1" applyFill="1" applyBorder="1" applyAlignment="1" applyProtection="1">
      <alignment horizontal="center" vertical="center" wrapText="1"/>
    </xf>
    <xf numFmtId="1" fontId="827" fillId="419" borderId="363" xfId="0" applyNumberFormat="1" applyFont="1" applyFill="1" applyBorder="1" applyAlignment="1" applyProtection="1">
      <alignment horizontal="center" vertical="center"/>
    </xf>
    <xf numFmtId="1" fontId="828" fillId="420" borderId="364" xfId="0" applyNumberFormat="1" applyFont="1" applyFill="1" applyBorder="1" applyAlignment="1" applyProtection="1">
      <alignment horizontal="center" vertical="center"/>
    </xf>
    <xf numFmtId="1" fontId="829" fillId="421" borderId="365" xfId="0" applyNumberFormat="1" applyFont="1" applyFill="1" applyBorder="1" applyAlignment="1" applyProtection="1">
      <alignment horizontal="center" vertical="center"/>
    </xf>
    <xf numFmtId="1" fontId="830" fillId="422" borderId="366" xfId="0" applyNumberFormat="1" applyFont="1" applyFill="1" applyBorder="1" applyAlignment="1" applyProtection="1">
      <alignment horizontal="center" vertical="center"/>
    </xf>
    <xf numFmtId="1" fontId="831" fillId="423" borderId="367" xfId="0" applyNumberFormat="1" applyFont="1" applyFill="1" applyBorder="1" applyAlignment="1" applyProtection="1">
      <alignment horizontal="center" vertical="center"/>
    </xf>
    <xf numFmtId="1" fontId="832" fillId="424" borderId="368" xfId="0" applyNumberFormat="1" applyFont="1" applyFill="1" applyBorder="1" applyAlignment="1" applyProtection="1">
      <alignment horizontal="center" vertical="center"/>
    </xf>
    <xf numFmtId="1" fontId="833" fillId="425" borderId="369" xfId="0" applyNumberFormat="1" applyFont="1" applyFill="1" applyBorder="1" applyAlignment="1" applyProtection="1">
      <alignment horizontal="center" vertical="center"/>
    </xf>
    <xf numFmtId="0" fontId="834" fillId="426" borderId="370" xfId="0" applyNumberFormat="1" applyFont="1" applyFill="1" applyBorder="1" applyAlignment="1" applyProtection="1">
      <alignment horizontal="center" vertical="center" wrapText="1"/>
    </xf>
    <xf numFmtId="1" fontId="835" fillId="427" borderId="371" xfId="0" applyNumberFormat="1" applyFont="1" applyFill="1" applyBorder="1" applyAlignment="1" applyProtection="1">
      <alignment horizontal="center" vertical="center"/>
    </xf>
    <xf numFmtId="1" fontId="836" fillId="428" borderId="372" xfId="0" applyNumberFormat="1" applyFont="1" applyFill="1" applyBorder="1" applyAlignment="1" applyProtection="1">
      <alignment horizontal="center" vertical="center"/>
    </xf>
    <xf numFmtId="1" fontId="837" fillId="429" borderId="373" xfId="0" applyNumberFormat="1" applyFont="1" applyFill="1" applyBorder="1" applyAlignment="1" applyProtection="1">
      <alignment horizontal="center" vertical="center"/>
    </xf>
    <xf numFmtId="1" fontId="838" fillId="430" borderId="374" xfId="0" applyNumberFormat="1" applyFont="1" applyFill="1" applyBorder="1" applyAlignment="1" applyProtection="1">
      <alignment horizontal="center" vertical="center"/>
    </xf>
    <xf numFmtId="1" fontId="839" fillId="431" borderId="375" xfId="0" applyNumberFormat="1" applyFont="1" applyFill="1" applyBorder="1" applyAlignment="1" applyProtection="1">
      <alignment horizontal="center" vertical="center"/>
    </xf>
    <xf numFmtId="1" fontId="840" fillId="432" borderId="376" xfId="0" applyNumberFormat="1" applyFont="1" applyFill="1" applyBorder="1" applyAlignment="1" applyProtection="1">
      <alignment horizontal="center" vertical="center"/>
    </xf>
    <xf numFmtId="1" fontId="841" fillId="433" borderId="377" xfId="0" applyNumberFormat="1" applyFont="1" applyFill="1" applyBorder="1" applyAlignment="1" applyProtection="1">
      <alignment horizontal="center" vertical="center"/>
    </xf>
    <xf numFmtId="0" fontId="842" fillId="434" borderId="378" xfId="0" applyNumberFormat="1" applyFont="1" applyFill="1" applyBorder="1" applyAlignment="1" applyProtection="1">
      <alignment horizontal="center" vertical="center" wrapText="1"/>
    </xf>
    <xf numFmtId="1" fontId="843" fillId="435" borderId="379" xfId="0" applyNumberFormat="1" applyFont="1" applyFill="1" applyBorder="1" applyAlignment="1" applyProtection="1">
      <alignment horizontal="center" vertical="center"/>
    </xf>
    <xf numFmtId="1" fontId="844" fillId="436" borderId="380" xfId="0" applyNumberFormat="1" applyFont="1" applyFill="1" applyBorder="1" applyAlignment="1" applyProtection="1">
      <alignment horizontal="center" vertical="center"/>
    </xf>
    <xf numFmtId="1" fontId="845" fillId="437" borderId="381" xfId="0" applyNumberFormat="1" applyFont="1" applyFill="1" applyBorder="1" applyAlignment="1" applyProtection="1">
      <alignment horizontal="center" vertical="center"/>
    </xf>
    <xf numFmtId="1" fontId="846" fillId="438" borderId="382" xfId="0" applyNumberFormat="1" applyFont="1" applyFill="1" applyBorder="1" applyAlignment="1" applyProtection="1">
      <alignment horizontal="center" vertical="center"/>
    </xf>
    <xf numFmtId="1" fontId="847" fillId="439" borderId="383" xfId="0" applyNumberFormat="1" applyFont="1" applyFill="1" applyBorder="1" applyAlignment="1" applyProtection="1">
      <alignment horizontal="center" vertical="center"/>
    </xf>
    <xf numFmtId="1" fontId="848" fillId="440" borderId="384" xfId="0" applyNumberFormat="1" applyFont="1" applyFill="1" applyBorder="1" applyAlignment="1" applyProtection="1">
      <alignment horizontal="center" vertical="center"/>
    </xf>
    <xf numFmtId="1" fontId="849" fillId="441" borderId="385" xfId="0" applyNumberFormat="1" applyFont="1" applyFill="1" applyBorder="1" applyAlignment="1" applyProtection="1">
      <alignment horizontal="center" vertical="center"/>
    </xf>
    <xf numFmtId="49" fontId="850" fillId="442" borderId="386" xfId="0" applyNumberFormat="1" applyFont="1" applyFill="1" applyBorder="1" applyAlignment="1" applyProtection="1">
      <alignment horizontal="center" vertical="center" wrapText="1"/>
    </xf>
    <xf numFmtId="1" fontId="851" fillId="443" borderId="387" xfId="0" applyNumberFormat="1" applyFont="1" applyFill="1" applyBorder="1" applyAlignment="1" applyProtection="1">
      <alignment horizontal="center" vertical="center"/>
    </xf>
    <xf numFmtId="1" fontId="852" fillId="444" borderId="388" xfId="0" applyNumberFormat="1" applyFont="1" applyFill="1" applyBorder="1" applyAlignment="1" applyProtection="1">
      <alignment horizontal="center" vertical="center"/>
    </xf>
    <xf numFmtId="1" fontId="853" fillId="445" borderId="389" xfId="0" applyNumberFormat="1" applyFont="1" applyFill="1" applyBorder="1" applyAlignment="1" applyProtection="1">
      <alignment horizontal="center" vertical="center"/>
    </xf>
    <xf numFmtId="1" fontId="854" fillId="446" borderId="390" xfId="0" applyNumberFormat="1" applyFont="1" applyFill="1" applyBorder="1" applyAlignment="1" applyProtection="1">
      <alignment horizontal="center" vertical="center"/>
    </xf>
    <xf numFmtId="1" fontId="855" fillId="447" borderId="391" xfId="0" applyNumberFormat="1" applyFont="1" applyFill="1" applyBorder="1" applyAlignment="1" applyProtection="1">
      <alignment horizontal="center" vertical="center"/>
    </xf>
    <xf numFmtId="1" fontId="856" fillId="448" borderId="392" xfId="0" applyNumberFormat="1" applyFont="1" applyFill="1" applyBorder="1" applyAlignment="1" applyProtection="1">
      <alignment horizontal="center" vertical="center"/>
    </xf>
    <xf numFmtId="1" fontId="857" fillId="449" borderId="393" xfId="0" applyNumberFormat="1" applyFont="1" applyFill="1" applyBorder="1" applyAlignment="1" applyProtection="1">
      <alignment horizontal="center" vertical="center"/>
    </xf>
    <xf numFmtId="49" fontId="858" fillId="450" borderId="394" xfId="0" applyNumberFormat="1" applyFont="1" applyFill="1" applyBorder="1" applyAlignment="1" applyProtection="1">
      <alignment horizontal="center" vertical="center" wrapText="1"/>
    </xf>
    <xf numFmtId="1" fontId="859" fillId="451" borderId="395" xfId="0" applyNumberFormat="1" applyFont="1" applyFill="1" applyBorder="1" applyAlignment="1" applyProtection="1">
      <alignment horizontal="center" vertical="center"/>
    </xf>
    <xf numFmtId="1" fontId="860" fillId="452" borderId="396" xfId="0" applyNumberFormat="1" applyFont="1" applyFill="1" applyBorder="1" applyAlignment="1" applyProtection="1">
      <alignment horizontal="center" vertical="center"/>
    </xf>
    <xf numFmtId="1" fontId="861" fillId="453" borderId="397" xfId="0" applyNumberFormat="1" applyFont="1" applyFill="1" applyBorder="1" applyAlignment="1" applyProtection="1">
      <alignment horizontal="center" vertical="center"/>
    </xf>
    <xf numFmtId="1" fontId="862" fillId="454" borderId="398" xfId="0" applyNumberFormat="1" applyFont="1" applyFill="1" applyBorder="1" applyAlignment="1" applyProtection="1">
      <alignment horizontal="center" vertical="center"/>
    </xf>
    <xf numFmtId="1" fontId="863" fillId="455" borderId="399" xfId="0" applyNumberFormat="1" applyFont="1" applyFill="1" applyBorder="1" applyAlignment="1" applyProtection="1">
      <alignment horizontal="center" vertical="center"/>
    </xf>
    <xf numFmtId="1" fontId="864" fillId="456" borderId="400" xfId="0" applyNumberFormat="1" applyFont="1" applyFill="1" applyBorder="1" applyAlignment="1" applyProtection="1">
      <alignment horizontal="center" vertical="center"/>
    </xf>
    <xf numFmtId="1" fontId="865" fillId="457" borderId="401" xfId="0" applyNumberFormat="1" applyFont="1" applyFill="1" applyBorder="1" applyAlignment="1" applyProtection="1">
      <alignment horizontal="center" vertical="center"/>
    </xf>
    <xf numFmtId="49" fontId="866" fillId="458" borderId="402" xfId="0" applyNumberFormat="1" applyFont="1" applyFill="1" applyBorder="1" applyAlignment="1" applyProtection="1">
      <alignment horizontal="center" vertical="center" wrapText="1"/>
    </xf>
    <xf numFmtId="1" fontId="867" fillId="459" borderId="403" xfId="0" applyNumberFormat="1" applyFont="1" applyFill="1" applyBorder="1" applyAlignment="1" applyProtection="1">
      <alignment horizontal="center" vertical="center"/>
    </xf>
    <xf numFmtId="1" fontId="868" fillId="460" borderId="404" xfId="0" applyNumberFormat="1" applyFont="1" applyFill="1" applyBorder="1" applyAlignment="1" applyProtection="1">
      <alignment horizontal="center" vertical="center"/>
    </xf>
    <xf numFmtId="1" fontId="869" fillId="461" borderId="405" xfId="0" applyNumberFormat="1" applyFont="1" applyFill="1" applyBorder="1" applyAlignment="1" applyProtection="1">
      <alignment horizontal="center" vertical="center"/>
    </xf>
    <xf numFmtId="1" fontId="870" fillId="462" borderId="406" xfId="0" applyNumberFormat="1" applyFont="1" applyFill="1" applyBorder="1" applyAlignment="1" applyProtection="1">
      <alignment horizontal="center" vertical="center"/>
    </xf>
    <xf numFmtId="1" fontId="871" fillId="463" borderId="407" xfId="0" applyNumberFormat="1" applyFont="1" applyFill="1" applyBorder="1" applyAlignment="1" applyProtection="1">
      <alignment horizontal="center" vertical="center"/>
    </xf>
    <xf numFmtId="1" fontId="872" fillId="464" borderId="408" xfId="0" applyNumberFormat="1" applyFont="1" applyFill="1" applyBorder="1" applyAlignment="1" applyProtection="1">
      <alignment horizontal="center" vertical="center"/>
    </xf>
    <xf numFmtId="1" fontId="873" fillId="465" borderId="409" xfId="0" applyNumberFormat="1" applyFont="1" applyFill="1" applyBorder="1" applyAlignment="1" applyProtection="1">
      <alignment horizontal="center" vertical="center"/>
    </xf>
    <xf numFmtId="49" fontId="874" fillId="466" borderId="410" xfId="0" applyNumberFormat="1" applyFont="1" applyFill="1" applyBorder="1" applyAlignment="1" applyProtection="1">
      <alignment horizontal="center" vertical="center" wrapText="1"/>
    </xf>
    <xf numFmtId="1" fontId="875" fillId="467" borderId="411" xfId="0" applyNumberFormat="1" applyFont="1" applyFill="1" applyBorder="1" applyAlignment="1" applyProtection="1">
      <alignment horizontal="center" vertical="center"/>
    </xf>
    <xf numFmtId="1" fontId="876" fillId="468" borderId="412" xfId="0" applyNumberFormat="1" applyFont="1" applyFill="1" applyBorder="1" applyAlignment="1" applyProtection="1">
      <alignment horizontal="center" vertical="center"/>
    </xf>
    <xf numFmtId="1" fontId="877" fillId="469" borderId="413" xfId="0" applyNumberFormat="1" applyFont="1" applyFill="1" applyBorder="1" applyAlignment="1" applyProtection="1">
      <alignment horizontal="center" vertical="center"/>
    </xf>
    <xf numFmtId="1" fontId="878" fillId="470" borderId="414" xfId="0" applyNumberFormat="1" applyFont="1" applyFill="1" applyBorder="1" applyAlignment="1" applyProtection="1">
      <alignment horizontal="center" vertical="center"/>
    </xf>
    <xf numFmtId="1" fontId="879" fillId="471" borderId="415" xfId="0" applyNumberFormat="1" applyFont="1" applyFill="1" applyBorder="1" applyAlignment="1" applyProtection="1">
      <alignment horizontal="center" vertical="center"/>
    </xf>
    <xf numFmtId="1" fontId="880" fillId="472" borderId="416" xfId="0" applyNumberFormat="1" applyFont="1" applyFill="1" applyBorder="1" applyAlignment="1" applyProtection="1">
      <alignment horizontal="center" vertical="center"/>
    </xf>
    <xf numFmtId="1" fontId="881" fillId="473" borderId="417" xfId="0" applyNumberFormat="1" applyFont="1" applyFill="1" applyBorder="1" applyAlignment="1" applyProtection="1">
      <alignment horizontal="center" vertical="center"/>
    </xf>
    <xf numFmtId="49" fontId="882" fillId="474" borderId="418" xfId="0" applyNumberFormat="1" applyFont="1" applyFill="1" applyBorder="1" applyAlignment="1" applyProtection="1">
      <alignment horizontal="center" vertical="center" wrapText="1"/>
    </xf>
    <xf numFmtId="1" fontId="883" fillId="475" borderId="419" xfId="0" applyNumberFormat="1" applyFont="1" applyFill="1" applyBorder="1" applyAlignment="1" applyProtection="1">
      <alignment horizontal="center" vertical="center"/>
    </xf>
    <xf numFmtId="1" fontId="884" fillId="476" borderId="420" xfId="0" applyNumberFormat="1" applyFont="1" applyFill="1" applyBorder="1" applyAlignment="1" applyProtection="1">
      <alignment horizontal="center" vertical="center"/>
    </xf>
    <xf numFmtId="1" fontId="885" fillId="477" borderId="421" xfId="0" applyNumberFormat="1" applyFont="1" applyFill="1" applyBorder="1" applyAlignment="1" applyProtection="1">
      <alignment horizontal="center" vertical="center"/>
    </xf>
    <xf numFmtId="1" fontId="886" fillId="478" borderId="422" xfId="0" applyNumberFormat="1" applyFont="1" applyFill="1" applyBorder="1" applyAlignment="1" applyProtection="1">
      <alignment horizontal="center" vertical="center"/>
    </xf>
    <xf numFmtId="1" fontId="887" fillId="479" borderId="423" xfId="0" applyNumberFormat="1" applyFont="1" applyFill="1" applyBorder="1" applyAlignment="1" applyProtection="1">
      <alignment horizontal="center" vertical="center"/>
    </xf>
    <xf numFmtId="1" fontId="888" fillId="480" borderId="424" xfId="0" applyNumberFormat="1" applyFont="1" applyFill="1" applyBorder="1" applyAlignment="1" applyProtection="1">
      <alignment horizontal="center" vertical="center"/>
    </xf>
    <xf numFmtId="1" fontId="889" fillId="481" borderId="425" xfId="0" applyNumberFormat="1" applyFont="1" applyFill="1" applyBorder="1" applyAlignment="1" applyProtection="1">
      <alignment horizontal="center" vertical="center"/>
    </xf>
    <xf numFmtId="49" fontId="890" fillId="482" borderId="426" xfId="0" applyNumberFormat="1" applyFont="1" applyFill="1" applyBorder="1" applyAlignment="1" applyProtection="1">
      <alignment horizontal="center" vertical="center" wrapText="1"/>
    </xf>
    <xf numFmtId="1" fontId="891" fillId="483" borderId="427" xfId="0" applyNumberFormat="1" applyFont="1" applyFill="1" applyBorder="1" applyAlignment="1" applyProtection="1">
      <alignment horizontal="center" vertical="center"/>
    </xf>
    <xf numFmtId="1" fontId="892" fillId="484" borderId="428" xfId="0" applyNumberFormat="1" applyFont="1" applyFill="1" applyBorder="1" applyAlignment="1" applyProtection="1">
      <alignment horizontal="center" vertical="center"/>
    </xf>
    <xf numFmtId="1" fontId="893" fillId="485" borderId="429" xfId="0" applyNumberFormat="1" applyFont="1" applyFill="1" applyBorder="1" applyAlignment="1" applyProtection="1">
      <alignment horizontal="center" vertical="center"/>
    </xf>
    <xf numFmtId="1" fontId="894" fillId="486" borderId="430" xfId="0" applyNumberFormat="1" applyFont="1" applyFill="1" applyBorder="1" applyAlignment="1" applyProtection="1">
      <alignment horizontal="center" vertical="center"/>
    </xf>
    <xf numFmtId="1" fontId="895" fillId="487" borderId="431" xfId="0" applyNumberFormat="1" applyFont="1" applyFill="1" applyBorder="1" applyAlignment="1" applyProtection="1">
      <alignment horizontal="center" vertical="center"/>
    </xf>
    <xf numFmtId="1" fontId="896" fillId="488" borderId="432" xfId="0" applyNumberFormat="1" applyFont="1" applyFill="1" applyBorder="1" applyAlignment="1" applyProtection="1">
      <alignment horizontal="center" vertical="center"/>
    </xf>
    <xf numFmtId="1" fontId="897" fillId="489" borderId="433" xfId="0" applyNumberFormat="1" applyFont="1" applyFill="1" applyBorder="1" applyAlignment="1" applyProtection="1">
      <alignment horizontal="center" vertical="center"/>
    </xf>
    <xf numFmtId="0" fontId="898" fillId="490" borderId="434" xfId="0" applyNumberFormat="1" applyFont="1" applyFill="1" applyBorder="1" applyAlignment="1" applyProtection="1">
      <alignment horizontal="center" vertical="center" wrapText="1"/>
    </xf>
    <xf numFmtId="164" fontId="899" fillId="491" borderId="435" xfId="0" applyNumberFormat="1" applyFont="1" applyFill="1" applyBorder="1" applyAlignment="1" applyProtection="1">
      <alignment horizontal="center" vertical="center"/>
    </xf>
    <xf numFmtId="164" fontId="900" fillId="492" borderId="436" xfId="0" applyNumberFormat="1" applyFont="1" applyFill="1" applyBorder="1" applyAlignment="1" applyProtection="1">
      <alignment horizontal="center" vertical="center"/>
    </xf>
    <xf numFmtId="164" fontId="901" fillId="493" borderId="437" xfId="0" applyNumberFormat="1" applyFont="1" applyFill="1" applyBorder="1" applyAlignment="1" applyProtection="1">
      <alignment horizontal="center" vertical="center"/>
    </xf>
    <xf numFmtId="164" fontId="902" fillId="494" borderId="438" xfId="0" applyNumberFormat="1" applyFont="1" applyFill="1" applyBorder="1" applyAlignment="1" applyProtection="1">
      <alignment horizontal="center" vertical="center"/>
    </xf>
    <xf numFmtId="164" fontId="903" fillId="495" borderId="439" xfId="0" applyNumberFormat="1" applyFont="1" applyFill="1" applyBorder="1" applyAlignment="1" applyProtection="1">
      <alignment horizontal="center" vertical="center"/>
    </xf>
    <xf numFmtId="164" fontId="904" fillId="496" borderId="440" xfId="0" applyNumberFormat="1" applyFont="1" applyFill="1" applyBorder="1" applyAlignment="1" applyProtection="1">
      <alignment horizontal="center" vertical="center"/>
    </xf>
    <xf numFmtId="164" fontId="905" fillId="497" borderId="441" xfId="0" applyNumberFormat="1" applyFont="1" applyFill="1" applyBorder="1" applyAlignment="1" applyProtection="1">
      <alignment horizontal="center" vertical="center"/>
    </xf>
    <xf numFmtId="164" fontId="906" fillId="498" borderId="442" xfId="0" applyNumberFormat="1" applyFont="1" applyFill="1" applyBorder="1" applyAlignment="1" applyProtection="1">
      <alignment horizontal="center" vertical="center"/>
    </xf>
    <xf numFmtId="164" fontId="907" fillId="499" borderId="443" xfId="0" applyNumberFormat="1" applyFont="1" applyFill="1" applyBorder="1" applyAlignment="1" applyProtection="1">
      <alignment horizontal="center" vertical="center"/>
    </xf>
    <xf numFmtId="164" fontId="908" fillId="500" borderId="444" xfId="0" applyNumberFormat="1" applyFont="1" applyFill="1" applyBorder="1" applyAlignment="1" applyProtection="1">
      <alignment horizontal="center" vertical="center"/>
    </xf>
    <xf numFmtId="164" fontId="909" fillId="501" borderId="445" xfId="0" applyNumberFormat="1" applyFont="1" applyFill="1" applyBorder="1" applyAlignment="1" applyProtection="1">
      <alignment horizontal="center" vertical="center"/>
    </xf>
    <xf numFmtId="164" fontId="910" fillId="502" borderId="446" xfId="0" applyNumberFormat="1" applyFont="1" applyFill="1" applyBorder="1" applyAlignment="1" applyProtection="1">
      <alignment horizontal="center" vertical="center"/>
    </xf>
    <xf numFmtId="164" fontId="911" fillId="503" borderId="447" xfId="0" applyNumberFormat="1" applyFont="1" applyFill="1" applyBorder="1" applyAlignment="1" applyProtection="1">
      <alignment horizontal="center" vertical="center"/>
    </xf>
    <xf numFmtId="164" fontId="912" fillId="504" borderId="448" xfId="0" applyNumberFormat="1" applyFont="1" applyFill="1" applyBorder="1" applyAlignment="1" applyProtection="1">
      <alignment horizontal="center" vertical="center"/>
    </xf>
    <xf numFmtId="0" fontId="913" fillId="505" borderId="449" xfId="0" applyNumberFormat="1" applyFont="1" applyFill="1" applyBorder="1" applyAlignment="1" applyProtection="1">
      <alignment horizontal="center" vertical="center" wrapText="1"/>
    </xf>
    <xf numFmtId="164" fontId="914" fillId="506" borderId="450" xfId="0" applyNumberFormat="1" applyFont="1" applyFill="1" applyBorder="1" applyAlignment="1" applyProtection="1">
      <alignment horizontal="center" vertical="center"/>
    </xf>
    <xf numFmtId="164" fontId="915" fillId="507" borderId="451" xfId="0" applyNumberFormat="1" applyFont="1" applyFill="1" applyBorder="1" applyAlignment="1" applyProtection="1">
      <alignment horizontal="center" vertical="center"/>
    </xf>
    <xf numFmtId="164" fontId="916" fillId="508" borderId="452" xfId="0" applyNumberFormat="1" applyFont="1" applyFill="1" applyBorder="1" applyAlignment="1" applyProtection="1">
      <alignment horizontal="center" vertical="center"/>
    </xf>
    <xf numFmtId="164" fontId="917" fillId="509" borderId="453" xfId="0" applyNumberFormat="1" applyFont="1" applyFill="1" applyBorder="1" applyAlignment="1" applyProtection="1">
      <alignment horizontal="center" vertical="center"/>
    </xf>
    <xf numFmtId="164" fontId="918" fillId="510" borderId="454" xfId="0" applyNumberFormat="1" applyFont="1" applyFill="1" applyBorder="1" applyAlignment="1" applyProtection="1">
      <alignment horizontal="center" vertical="center"/>
    </xf>
    <xf numFmtId="164" fontId="919" fillId="511" borderId="455" xfId="0" applyNumberFormat="1" applyFont="1" applyFill="1" applyBorder="1" applyAlignment="1" applyProtection="1">
      <alignment horizontal="center" vertical="center"/>
    </xf>
    <xf numFmtId="164" fontId="920" fillId="512" borderId="456" xfId="0" applyNumberFormat="1" applyFont="1" applyFill="1" applyBorder="1" applyAlignment="1" applyProtection="1">
      <alignment horizontal="center" vertical="center"/>
    </xf>
    <xf numFmtId="164" fontId="921" fillId="513" borderId="457" xfId="0" applyNumberFormat="1" applyFont="1" applyFill="1" applyBorder="1" applyAlignment="1" applyProtection="1">
      <alignment horizontal="center" vertical="center"/>
    </xf>
    <xf numFmtId="164" fontId="922" fillId="514" borderId="458" xfId="0" applyNumberFormat="1" applyFont="1" applyFill="1" applyBorder="1" applyAlignment="1" applyProtection="1">
      <alignment horizontal="center" vertical="center"/>
    </xf>
    <xf numFmtId="164" fontId="923" fillId="515" borderId="459" xfId="0" applyNumberFormat="1" applyFont="1" applyFill="1" applyBorder="1" applyAlignment="1" applyProtection="1">
      <alignment horizontal="center" vertical="center"/>
    </xf>
    <xf numFmtId="164" fontId="924" fillId="516" borderId="460" xfId="0" applyNumberFormat="1" applyFont="1" applyFill="1" applyBorder="1" applyAlignment="1" applyProtection="1">
      <alignment horizontal="center" vertical="center"/>
    </xf>
    <xf numFmtId="164" fontId="925" fillId="517" borderId="461" xfId="0" applyNumberFormat="1" applyFont="1" applyFill="1" applyBorder="1" applyAlignment="1" applyProtection="1">
      <alignment horizontal="center" vertical="center"/>
    </xf>
    <xf numFmtId="164" fontId="926" fillId="518" borderId="462" xfId="0" applyNumberFormat="1" applyFont="1" applyFill="1" applyBorder="1" applyAlignment="1" applyProtection="1">
      <alignment horizontal="center" vertical="center"/>
    </xf>
    <xf numFmtId="164" fontId="927" fillId="519" borderId="463" xfId="0" applyNumberFormat="1" applyFont="1" applyFill="1" applyBorder="1" applyAlignment="1" applyProtection="1">
      <alignment horizontal="center" vertical="center"/>
    </xf>
    <xf numFmtId="0" fontId="928" fillId="520" borderId="464" xfId="0" applyNumberFormat="1" applyFont="1" applyFill="1" applyBorder="1" applyAlignment="1" applyProtection="1">
      <alignment horizontal="center" vertical="center" wrapText="1"/>
    </xf>
    <xf numFmtId="164" fontId="929" fillId="521" borderId="465" xfId="0" applyNumberFormat="1" applyFont="1" applyFill="1" applyBorder="1" applyAlignment="1" applyProtection="1">
      <alignment horizontal="center" vertical="center"/>
    </xf>
    <xf numFmtId="164" fontId="930" fillId="522" borderId="466" xfId="0" applyNumberFormat="1" applyFont="1" applyFill="1" applyBorder="1" applyAlignment="1" applyProtection="1">
      <alignment horizontal="center" vertical="center"/>
    </xf>
    <xf numFmtId="164" fontId="931" fillId="523" borderId="467" xfId="0" applyNumberFormat="1" applyFont="1" applyFill="1" applyBorder="1" applyAlignment="1" applyProtection="1">
      <alignment horizontal="center" vertical="center"/>
    </xf>
    <xf numFmtId="164" fontId="932" fillId="524" borderId="468" xfId="0" applyNumberFormat="1" applyFont="1" applyFill="1" applyBorder="1" applyAlignment="1" applyProtection="1">
      <alignment horizontal="center" vertical="center"/>
    </xf>
    <xf numFmtId="164" fontId="933" fillId="525" borderId="469" xfId="0" applyNumberFormat="1" applyFont="1" applyFill="1" applyBorder="1" applyAlignment="1" applyProtection="1">
      <alignment horizontal="center" vertical="center"/>
    </xf>
    <xf numFmtId="164" fontId="934" fillId="526" borderId="470" xfId="0" applyNumberFormat="1" applyFont="1" applyFill="1" applyBorder="1" applyAlignment="1" applyProtection="1">
      <alignment horizontal="center" vertical="center"/>
    </xf>
    <xf numFmtId="164" fontId="935" fillId="527" borderId="471" xfId="0" applyNumberFormat="1" applyFont="1" applyFill="1" applyBorder="1" applyAlignment="1" applyProtection="1">
      <alignment horizontal="center" vertical="center"/>
    </xf>
    <xf numFmtId="164" fontId="936" fillId="528" borderId="472" xfId="0" applyNumberFormat="1" applyFont="1" applyFill="1" applyBorder="1" applyAlignment="1" applyProtection="1">
      <alignment horizontal="center" vertical="center"/>
    </xf>
    <xf numFmtId="164" fontId="937" fillId="529" borderId="473" xfId="0" applyNumberFormat="1" applyFont="1" applyFill="1" applyBorder="1" applyAlignment="1" applyProtection="1">
      <alignment horizontal="center" vertical="center"/>
    </xf>
    <xf numFmtId="164" fontId="938" fillId="530" borderId="474" xfId="0" applyNumberFormat="1" applyFont="1" applyFill="1" applyBorder="1" applyAlignment="1" applyProtection="1">
      <alignment horizontal="center" vertical="center"/>
    </xf>
    <xf numFmtId="164" fontId="939" fillId="531" borderId="475" xfId="0" applyNumberFormat="1" applyFont="1" applyFill="1" applyBorder="1" applyAlignment="1" applyProtection="1">
      <alignment horizontal="center" vertical="center"/>
    </xf>
    <xf numFmtId="164" fontId="940" fillId="532" borderId="476" xfId="0" applyNumberFormat="1" applyFont="1" applyFill="1" applyBorder="1" applyAlignment="1" applyProtection="1">
      <alignment horizontal="center" vertical="center"/>
    </xf>
    <xf numFmtId="164" fontId="941" fillId="533" borderId="477" xfId="0" applyNumberFormat="1" applyFont="1" applyFill="1" applyBorder="1" applyAlignment="1" applyProtection="1">
      <alignment horizontal="center" vertical="center"/>
    </xf>
    <xf numFmtId="164" fontId="942" fillId="534" borderId="478" xfId="0" applyNumberFormat="1" applyFont="1" applyFill="1" applyBorder="1" applyAlignment="1" applyProtection="1">
      <alignment horizontal="center" vertical="center"/>
    </xf>
    <xf numFmtId="49" fontId="943" fillId="535" borderId="479" xfId="0" applyNumberFormat="1" applyFont="1" applyFill="1" applyBorder="1" applyAlignment="1" applyProtection="1">
      <alignment horizontal="center" vertical="center" wrapText="1"/>
    </xf>
    <xf numFmtId="164" fontId="944" fillId="536" borderId="480" xfId="0" applyNumberFormat="1" applyFont="1" applyFill="1" applyBorder="1" applyAlignment="1" applyProtection="1">
      <alignment horizontal="center" vertical="center"/>
    </xf>
    <xf numFmtId="164" fontId="945" fillId="537" borderId="481" xfId="0" applyNumberFormat="1" applyFont="1" applyFill="1" applyBorder="1" applyAlignment="1" applyProtection="1">
      <alignment horizontal="center" vertical="center"/>
    </xf>
    <xf numFmtId="164" fontId="946" fillId="538" borderId="482" xfId="0" applyNumberFormat="1" applyFont="1" applyFill="1" applyBorder="1" applyAlignment="1" applyProtection="1">
      <alignment horizontal="center" vertical="center"/>
    </xf>
    <xf numFmtId="164" fontId="947" fillId="539" borderId="483" xfId="0" applyNumberFormat="1" applyFont="1" applyFill="1" applyBorder="1" applyAlignment="1" applyProtection="1">
      <alignment horizontal="center" vertical="center"/>
    </xf>
    <xf numFmtId="164" fontId="948" fillId="540" borderId="484" xfId="0" applyNumberFormat="1" applyFont="1" applyFill="1" applyBorder="1" applyAlignment="1" applyProtection="1">
      <alignment horizontal="center" vertical="center"/>
    </xf>
    <xf numFmtId="164" fontId="949" fillId="541" borderId="485" xfId="0" applyNumberFormat="1" applyFont="1" applyFill="1" applyBorder="1" applyAlignment="1" applyProtection="1">
      <alignment horizontal="center" vertical="center"/>
    </xf>
    <xf numFmtId="164" fontId="950" fillId="542" borderId="486" xfId="0" applyNumberFormat="1" applyFont="1" applyFill="1" applyBorder="1" applyAlignment="1" applyProtection="1">
      <alignment horizontal="center" vertical="center"/>
    </xf>
    <xf numFmtId="164" fontId="951" fillId="543" borderId="487" xfId="0" applyNumberFormat="1" applyFont="1" applyFill="1" applyBorder="1" applyAlignment="1" applyProtection="1">
      <alignment horizontal="center" vertical="center"/>
    </xf>
    <xf numFmtId="164" fontId="952" fillId="544" borderId="488" xfId="0" applyNumberFormat="1" applyFont="1" applyFill="1" applyBorder="1" applyAlignment="1" applyProtection="1">
      <alignment horizontal="center" vertical="center"/>
    </xf>
    <xf numFmtId="164" fontId="953" fillId="545" borderId="489" xfId="0" applyNumberFormat="1" applyFont="1" applyFill="1" applyBorder="1" applyAlignment="1" applyProtection="1">
      <alignment horizontal="center" vertical="center"/>
    </xf>
    <xf numFmtId="164" fontId="954" fillId="546" borderId="490" xfId="0" applyNumberFormat="1" applyFont="1" applyFill="1" applyBorder="1" applyAlignment="1" applyProtection="1">
      <alignment horizontal="center" vertical="center"/>
    </xf>
    <xf numFmtId="164" fontId="955" fillId="547" borderId="491" xfId="0" applyNumberFormat="1" applyFont="1" applyFill="1" applyBorder="1" applyAlignment="1" applyProtection="1">
      <alignment horizontal="center" vertical="center"/>
    </xf>
    <xf numFmtId="49" fontId="956" fillId="548" borderId="492" xfId="0" applyNumberFormat="1" applyFont="1" applyFill="1" applyBorder="1" applyAlignment="1" applyProtection="1">
      <alignment horizontal="center" vertical="center" wrapText="1"/>
    </xf>
    <xf numFmtId="164" fontId="957" fillId="549" borderId="493" xfId="0" applyNumberFormat="1" applyFont="1" applyFill="1" applyBorder="1" applyAlignment="1" applyProtection="1">
      <alignment horizontal="center" vertical="center"/>
    </xf>
    <xf numFmtId="164" fontId="958" fillId="550" borderId="494" xfId="0" applyNumberFormat="1" applyFont="1" applyFill="1" applyBorder="1" applyAlignment="1" applyProtection="1">
      <alignment horizontal="center" vertical="center"/>
    </xf>
    <xf numFmtId="164" fontId="959" fillId="551" borderId="495" xfId="0" applyNumberFormat="1" applyFont="1" applyFill="1" applyBorder="1" applyAlignment="1" applyProtection="1">
      <alignment horizontal="center" vertical="center"/>
    </xf>
    <xf numFmtId="164" fontId="960" fillId="552" borderId="496" xfId="0" applyNumberFormat="1" applyFont="1" applyFill="1" applyBorder="1" applyAlignment="1" applyProtection="1">
      <alignment horizontal="center" vertical="center"/>
    </xf>
    <xf numFmtId="164" fontId="961" fillId="553" borderId="497" xfId="0" applyNumberFormat="1" applyFont="1" applyFill="1" applyBorder="1" applyAlignment="1" applyProtection="1">
      <alignment horizontal="center" vertical="center"/>
    </xf>
    <xf numFmtId="164" fontId="962" fillId="554" borderId="498" xfId="0" applyNumberFormat="1" applyFont="1" applyFill="1" applyBorder="1" applyAlignment="1" applyProtection="1">
      <alignment horizontal="center" vertical="center"/>
    </xf>
    <xf numFmtId="164" fontId="963" fillId="555" borderId="499" xfId="0" applyNumberFormat="1" applyFont="1" applyFill="1" applyBorder="1" applyAlignment="1" applyProtection="1">
      <alignment horizontal="center" vertical="center"/>
    </xf>
    <xf numFmtId="164" fontId="964" fillId="556" borderId="500" xfId="0" applyNumberFormat="1" applyFont="1" applyFill="1" applyBorder="1" applyAlignment="1" applyProtection="1">
      <alignment horizontal="center" vertical="center"/>
    </xf>
    <xf numFmtId="164" fontId="965" fillId="557" borderId="501" xfId="0" applyNumberFormat="1" applyFont="1" applyFill="1" applyBorder="1" applyAlignment="1" applyProtection="1">
      <alignment horizontal="center" vertical="center"/>
    </xf>
    <xf numFmtId="164" fontId="966" fillId="558" borderId="502" xfId="0" applyNumberFormat="1" applyFont="1" applyFill="1" applyBorder="1" applyAlignment="1" applyProtection="1">
      <alignment horizontal="center" vertical="center"/>
    </xf>
    <xf numFmtId="164" fontId="967" fillId="559" borderId="503" xfId="0" applyNumberFormat="1" applyFont="1" applyFill="1" applyBorder="1" applyAlignment="1" applyProtection="1">
      <alignment horizontal="center" vertical="center"/>
    </xf>
    <xf numFmtId="164" fontId="968" fillId="560" borderId="504" xfId="0" applyNumberFormat="1" applyFont="1" applyFill="1" applyBorder="1" applyAlignment="1" applyProtection="1">
      <alignment horizontal="center" vertical="center"/>
    </xf>
    <xf numFmtId="164" fontId="969" fillId="561" borderId="505" xfId="0" applyNumberFormat="1" applyFont="1" applyFill="1" applyBorder="1" applyAlignment="1" applyProtection="1">
      <alignment horizontal="center" vertical="center"/>
    </xf>
    <xf numFmtId="164" fontId="970" fillId="562" borderId="506" xfId="0" applyNumberFormat="1" applyFont="1" applyFill="1" applyBorder="1" applyAlignment="1" applyProtection="1">
      <alignment horizontal="center" vertical="center"/>
    </xf>
    <xf numFmtId="49" fontId="971" fillId="563" borderId="507" xfId="0" applyNumberFormat="1" applyFont="1" applyFill="1" applyBorder="1" applyAlignment="1" applyProtection="1">
      <alignment horizontal="center" vertical="center" wrapText="1"/>
    </xf>
    <xf numFmtId="164" fontId="972" fillId="564" borderId="508" xfId="0" applyNumberFormat="1" applyFont="1" applyFill="1" applyBorder="1" applyAlignment="1" applyProtection="1">
      <alignment horizontal="center" vertical="center"/>
    </xf>
    <xf numFmtId="164" fontId="973" fillId="565" borderId="509" xfId="0" applyNumberFormat="1" applyFont="1" applyFill="1" applyBorder="1" applyAlignment="1" applyProtection="1">
      <alignment horizontal="center" vertical="center"/>
    </xf>
    <xf numFmtId="164" fontId="974" fillId="566" borderId="510" xfId="0" applyNumberFormat="1" applyFont="1" applyFill="1" applyBorder="1" applyAlignment="1" applyProtection="1">
      <alignment horizontal="center" vertical="center"/>
    </xf>
    <xf numFmtId="164" fontId="975" fillId="567" borderId="511" xfId="0" applyNumberFormat="1" applyFont="1" applyFill="1" applyBorder="1" applyAlignment="1" applyProtection="1">
      <alignment horizontal="center" vertical="center"/>
    </xf>
    <xf numFmtId="164" fontId="976" fillId="568" borderId="512" xfId="0" applyNumberFormat="1" applyFont="1" applyFill="1" applyBorder="1" applyAlignment="1" applyProtection="1">
      <alignment horizontal="center" vertical="center"/>
    </xf>
    <xf numFmtId="164" fontId="977" fillId="569" borderId="513" xfId="0" applyNumberFormat="1" applyFont="1" applyFill="1" applyBorder="1" applyAlignment="1" applyProtection="1">
      <alignment horizontal="center" vertical="center"/>
    </xf>
    <xf numFmtId="164" fontId="978" fillId="570" borderId="514" xfId="0" applyNumberFormat="1" applyFont="1" applyFill="1" applyBorder="1" applyAlignment="1" applyProtection="1">
      <alignment horizontal="center" vertical="center"/>
    </xf>
    <xf numFmtId="164" fontId="979" fillId="571" borderId="515" xfId="0" applyNumberFormat="1" applyFont="1" applyFill="1" applyBorder="1" applyAlignment="1" applyProtection="1">
      <alignment horizontal="center" vertical="center"/>
    </xf>
    <xf numFmtId="164" fontId="980" fillId="572" borderId="516" xfId="0" applyNumberFormat="1" applyFont="1" applyFill="1" applyBorder="1" applyAlignment="1" applyProtection="1">
      <alignment horizontal="center" vertical="center"/>
    </xf>
    <xf numFmtId="164" fontId="981" fillId="573" borderId="517" xfId="0" applyNumberFormat="1" applyFont="1" applyFill="1" applyBorder="1" applyAlignment="1" applyProtection="1">
      <alignment horizontal="center" vertical="center"/>
    </xf>
    <xf numFmtId="164" fontId="982" fillId="574" borderId="518" xfId="0" applyNumberFormat="1" applyFont="1" applyFill="1" applyBorder="1" applyAlignment="1" applyProtection="1">
      <alignment horizontal="center" vertical="center"/>
    </xf>
    <xf numFmtId="164" fontId="983" fillId="575" borderId="519" xfId="0" applyNumberFormat="1" applyFont="1" applyFill="1" applyBorder="1" applyAlignment="1" applyProtection="1">
      <alignment horizontal="center" vertical="center"/>
    </xf>
    <xf numFmtId="164" fontId="984" fillId="576" borderId="520" xfId="0" applyNumberFormat="1" applyFont="1" applyFill="1" applyBorder="1" applyAlignment="1" applyProtection="1">
      <alignment horizontal="center" vertical="center"/>
    </xf>
    <xf numFmtId="164" fontId="985" fillId="577" borderId="521" xfId="0" applyNumberFormat="1" applyFont="1" applyFill="1" applyBorder="1" applyAlignment="1" applyProtection="1">
      <alignment horizontal="center" vertical="center"/>
    </xf>
    <xf numFmtId="49" fontId="986" fillId="578" borderId="522" xfId="0" applyNumberFormat="1" applyFont="1" applyFill="1" applyBorder="1" applyAlignment="1" applyProtection="1">
      <alignment horizontal="center" vertical="center" wrapText="1"/>
    </xf>
    <xf numFmtId="164" fontId="987" fillId="579" borderId="523" xfId="0" applyNumberFormat="1" applyFont="1" applyFill="1" applyBorder="1" applyAlignment="1" applyProtection="1">
      <alignment horizontal="center" vertical="center"/>
    </xf>
    <xf numFmtId="164" fontId="988" fillId="580" borderId="524" xfId="0" applyNumberFormat="1" applyFont="1" applyFill="1" applyBorder="1" applyAlignment="1" applyProtection="1">
      <alignment horizontal="center" vertical="center"/>
    </xf>
    <xf numFmtId="164" fontId="989" fillId="581" borderId="525" xfId="0" applyNumberFormat="1" applyFont="1" applyFill="1" applyBorder="1" applyAlignment="1" applyProtection="1">
      <alignment horizontal="center" vertical="center"/>
    </xf>
    <xf numFmtId="164" fontId="990" fillId="582" borderId="526" xfId="0" applyNumberFormat="1" applyFont="1" applyFill="1" applyBorder="1" applyAlignment="1" applyProtection="1">
      <alignment horizontal="center" vertical="center"/>
    </xf>
    <xf numFmtId="164" fontId="991" fillId="583" borderId="527" xfId="0" applyNumberFormat="1" applyFont="1" applyFill="1" applyBorder="1" applyAlignment="1" applyProtection="1">
      <alignment horizontal="center" vertical="center"/>
    </xf>
    <xf numFmtId="164" fontId="992" fillId="584" borderId="528" xfId="0" applyNumberFormat="1" applyFont="1" applyFill="1" applyBorder="1" applyAlignment="1" applyProtection="1">
      <alignment horizontal="center" vertical="center"/>
    </xf>
    <xf numFmtId="164" fontId="993" fillId="585" borderId="529" xfId="0" applyNumberFormat="1" applyFont="1" applyFill="1" applyBorder="1" applyAlignment="1" applyProtection="1">
      <alignment horizontal="center" vertical="center"/>
    </xf>
    <xf numFmtId="164" fontId="994" fillId="586" borderId="530" xfId="0" applyNumberFormat="1" applyFont="1" applyFill="1" applyBorder="1" applyAlignment="1" applyProtection="1">
      <alignment horizontal="center" vertical="center"/>
    </xf>
    <xf numFmtId="164" fontId="995" fillId="587" borderId="531" xfId="0" applyNumberFormat="1" applyFont="1" applyFill="1" applyBorder="1" applyAlignment="1" applyProtection="1">
      <alignment horizontal="center" vertical="center"/>
    </xf>
    <xf numFmtId="164" fontId="996" fillId="588" borderId="532" xfId="0" applyNumberFormat="1" applyFont="1" applyFill="1" applyBorder="1" applyAlignment="1" applyProtection="1">
      <alignment horizontal="center" vertical="center"/>
    </xf>
    <xf numFmtId="164" fontId="997" fillId="589" borderId="533" xfId="0" applyNumberFormat="1" applyFont="1" applyFill="1" applyBorder="1" applyAlignment="1" applyProtection="1">
      <alignment horizontal="center" vertical="center"/>
    </xf>
    <xf numFmtId="164" fontId="998" fillId="590" borderId="534" xfId="0" applyNumberFormat="1" applyFont="1" applyFill="1" applyBorder="1" applyAlignment="1" applyProtection="1">
      <alignment horizontal="center" vertical="center"/>
    </xf>
    <xf numFmtId="164" fontId="999" fillId="591" borderId="535" xfId="0" applyNumberFormat="1" applyFont="1" applyFill="1" applyBorder="1" applyAlignment="1" applyProtection="1">
      <alignment horizontal="center" vertical="center"/>
    </xf>
    <xf numFmtId="164" fontId="1000" fillId="592" borderId="536" xfId="0" applyNumberFormat="1" applyFont="1" applyFill="1" applyBorder="1" applyAlignment="1" applyProtection="1">
      <alignment horizontal="center" vertical="center"/>
    </xf>
    <xf numFmtId="49" fontId="1001" fillId="593" borderId="537" xfId="0" applyNumberFormat="1" applyFont="1" applyFill="1" applyBorder="1" applyAlignment="1" applyProtection="1">
      <alignment horizontal="center" vertical="center" wrapText="1"/>
    </xf>
    <xf numFmtId="164" fontId="1002" fillId="594" borderId="538" xfId="0" applyNumberFormat="1" applyFont="1" applyFill="1" applyBorder="1" applyAlignment="1" applyProtection="1">
      <alignment horizontal="center" vertical="center"/>
    </xf>
    <xf numFmtId="164" fontId="1003" fillId="595" borderId="539" xfId="0" applyNumberFormat="1" applyFont="1" applyFill="1" applyBorder="1" applyAlignment="1" applyProtection="1">
      <alignment horizontal="center" vertical="center"/>
    </xf>
    <xf numFmtId="164" fontId="1004" fillId="596" borderId="540" xfId="0" applyNumberFormat="1" applyFont="1" applyFill="1" applyBorder="1" applyAlignment="1" applyProtection="1">
      <alignment horizontal="center" vertical="center"/>
    </xf>
    <xf numFmtId="164" fontId="1005" fillId="597" borderId="541" xfId="0" applyNumberFormat="1" applyFont="1" applyFill="1" applyBorder="1" applyAlignment="1" applyProtection="1">
      <alignment horizontal="center" vertical="center"/>
    </xf>
    <xf numFmtId="164" fontId="1006" fillId="598" borderId="542" xfId="0" applyNumberFormat="1" applyFont="1" applyFill="1" applyBorder="1" applyAlignment="1" applyProtection="1">
      <alignment horizontal="center" vertical="center"/>
    </xf>
    <xf numFmtId="164" fontId="1007" fillId="599" borderId="543" xfId="0" applyNumberFormat="1" applyFont="1" applyFill="1" applyBorder="1" applyAlignment="1" applyProtection="1">
      <alignment horizontal="center" vertical="center"/>
    </xf>
    <xf numFmtId="164" fontId="1008" fillId="600" borderId="544" xfId="0" applyNumberFormat="1" applyFont="1" applyFill="1" applyBorder="1" applyAlignment="1" applyProtection="1">
      <alignment horizontal="center" vertical="center"/>
    </xf>
    <xf numFmtId="164" fontId="1009" fillId="601" borderId="545" xfId="0" applyNumberFormat="1" applyFont="1" applyFill="1" applyBorder="1" applyAlignment="1" applyProtection="1">
      <alignment horizontal="center" vertical="center"/>
    </xf>
    <xf numFmtId="164" fontId="1010" fillId="602" borderId="546" xfId="0" applyNumberFormat="1" applyFont="1" applyFill="1" applyBorder="1" applyAlignment="1" applyProtection="1">
      <alignment horizontal="center" vertical="center"/>
    </xf>
    <xf numFmtId="164" fontId="1011" fillId="603" borderId="547" xfId="0" applyNumberFormat="1" applyFont="1" applyFill="1" applyBorder="1" applyAlignment="1" applyProtection="1">
      <alignment horizontal="center" vertical="center"/>
    </xf>
    <xf numFmtId="164" fontId="1012" fillId="604" borderId="548" xfId="0" applyNumberFormat="1" applyFont="1" applyFill="1" applyBorder="1" applyAlignment="1" applyProtection="1">
      <alignment horizontal="center" vertical="center"/>
    </xf>
    <xf numFmtId="164" fontId="1013" fillId="605" borderId="549" xfId="0" applyNumberFormat="1" applyFont="1" applyFill="1" applyBorder="1" applyAlignment="1" applyProtection="1">
      <alignment horizontal="center" vertical="center"/>
    </xf>
    <xf numFmtId="164" fontId="1014" fillId="606" borderId="550" xfId="0" applyNumberFormat="1" applyFont="1" applyFill="1" applyBorder="1" applyAlignment="1" applyProtection="1">
      <alignment horizontal="center" vertical="center"/>
    </xf>
    <xf numFmtId="164" fontId="1015" fillId="607" borderId="551" xfId="0" applyNumberFormat="1" applyFont="1" applyFill="1" applyBorder="1" applyAlignment="1" applyProtection="1">
      <alignment horizontal="center" vertical="center"/>
    </xf>
    <xf numFmtId="49" fontId="1016" fillId="608" borderId="552" xfId="0" applyNumberFormat="1" applyFont="1" applyFill="1" applyBorder="1" applyAlignment="1" applyProtection="1">
      <alignment horizontal="center" vertical="center" wrapText="1"/>
    </xf>
    <xf numFmtId="164" fontId="1017" fillId="609" borderId="553" xfId="0" applyNumberFormat="1" applyFont="1" applyFill="1" applyBorder="1" applyAlignment="1" applyProtection="1">
      <alignment horizontal="center" vertical="center"/>
    </xf>
    <xf numFmtId="164" fontId="1018" fillId="610" borderId="554" xfId="0" applyNumberFormat="1" applyFont="1" applyFill="1" applyBorder="1" applyAlignment="1" applyProtection="1">
      <alignment horizontal="center" vertical="center"/>
    </xf>
    <xf numFmtId="164" fontId="1019" fillId="611" borderId="555" xfId="0" applyNumberFormat="1" applyFont="1" applyFill="1" applyBorder="1" applyAlignment="1" applyProtection="1">
      <alignment horizontal="center" vertical="center"/>
    </xf>
    <xf numFmtId="164" fontId="1020" fillId="612" borderId="556" xfId="0" applyNumberFormat="1" applyFont="1" applyFill="1" applyBorder="1" applyAlignment="1" applyProtection="1">
      <alignment horizontal="center" vertical="center"/>
    </xf>
    <xf numFmtId="164" fontId="1021" fillId="613" borderId="557" xfId="0" applyNumberFormat="1" applyFont="1" applyFill="1" applyBorder="1" applyAlignment="1" applyProtection="1">
      <alignment horizontal="center" vertical="center"/>
    </xf>
    <xf numFmtId="164" fontId="1022" fillId="614" borderId="558" xfId="0" applyNumberFormat="1" applyFont="1" applyFill="1" applyBorder="1" applyAlignment="1" applyProtection="1">
      <alignment horizontal="center" vertical="center"/>
    </xf>
    <xf numFmtId="164" fontId="1023" fillId="615" borderId="559" xfId="0" applyNumberFormat="1" applyFont="1" applyFill="1" applyBorder="1" applyAlignment="1" applyProtection="1">
      <alignment horizontal="center" vertical="center"/>
    </xf>
    <xf numFmtId="164" fontId="1024" fillId="616" borderId="560" xfId="0" applyNumberFormat="1" applyFont="1" applyFill="1" applyBorder="1" applyAlignment="1" applyProtection="1">
      <alignment horizontal="center" vertical="center"/>
    </xf>
    <xf numFmtId="164" fontId="1025" fillId="617" borderId="561" xfId="0" applyNumberFormat="1" applyFont="1" applyFill="1" applyBorder="1" applyAlignment="1" applyProtection="1">
      <alignment horizontal="center" vertical="center"/>
    </xf>
    <xf numFmtId="164" fontId="1026" fillId="618" borderId="562" xfId="0" applyNumberFormat="1" applyFont="1" applyFill="1" applyBorder="1" applyAlignment="1" applyProtection="1">
      <alignment horizontal="center" vertical="center"/>
    </xf>
    <xf numFmtId="164" fontId="1027" fillId="619" borderId="563" xfId="0" applyNumberFormat="1" applyFont="1" applyFill="1" applyBorder="1" applyAlignment="1" applyProtection="1">
      <alignment horizontal="center" vertical="center"/>
    </xf>
    <xf numFmtId="164" fontId="1028" fillId="620" borderId="564" xfId="0" applyNumberFormat="1" applyFont="1" applyFill="1" applyBorder="1" applyAlignment="1" applyProtection="1">
      <alignment horizontal="center" vertical="center"/>
    </xf>
    <xf numFmtId="164" fontId="1029" fillId="621" borderId="565" xfId="0" applyNumberFormat="1" applyFont="1" applyFill="1" applyBorder="1" applyAlignment="1" applyProtection="1">
      <alignment horizontal="center" vertical="center"/>
    </xf>
    <xf numFmtId="164" fontId="1030" fillId="622" borderId="566" xfId="0" applyNumberFormat="1" applyFont="1" applyFill="1" applyBorder="1" applyAlignment="1" applyProtection="1">
      <alignment horizontal="center" vertical="center"/>
    </xf>
    <xf numFmtId="0" fontId="1031" fillId="623" borderId="567" xfId="0" applyNumberFormat="1" applyFont="1" applyFill="1" applyBorder="1" applyAlignment="1" applyProtection="1">
      <alignment horizontal="center" vertical="center" wrapText="1"/>
    </xf>
    <xf numFmtId="1" fontId="1032" fillId="624" borderId="568" xfId="0" applyNumberFormat="1" applyFont="1" applyFill="1" applyBorder="1" applyAlignment="1" applyProtection="1">
      <alignment horizontal="center" vertical="center"/>
    </xf>
    <xf numFmtId="1" fontId="1033" fillId="625" borderId="569" xfId="0" applyNumberFormat="1" applyFont="1" applyFill="1" applyBorder="1" applyAlignment="1" applyProtection="1">
      <alignment horizontal="center" vertical="center"/>
    </xf>
    <xf numFmtId="1" fontId="1034" fillId="626" borderId="570" xfId="0" applyNumberFormat="1" applyFont="1" applyFill="1" applyBorder="1" applyAlignment="1" applyProtection="1">
      <alignment horizontal="center" vertical="center"/>
    </xf>
    <xf numFmtId="1" fontId="1035" fillId="627" borderId="571" xfId="0" applyNumberFormat="1" applyFont="1" applyFill="1" applyBorder="1" applyAlignment="1" applyProtection="1">
      <alignment horizontal="center" vertical="center"/>
    </xf>
    <xf numFmtId="1" fontId="1036" fillId="628" borderId="572" xfId="0" applyNumberFormat="1" applyFont="1" applyFill="1" applyBorder="1" applyAlignment="1" applyProtection="1">
      <alignment horizontal="center" vertical="center"/>
    </xf>
    <xf numFmtId="1" fontId="1037" fillId="629" borderId="573" xfId="0" applyNumberFormat="1" applyFont="1" applyFill="1" applyBorder="1" applyAlignment="1" applyProtection="1">
      <alignment horizontal="center" vertical="center"/>
    </xf>
    <xf numFmtId="1" fontId="1038" fillId="630" borderId="574" xfId="0" applyNumberFormat="1" applyFont="1" applyFill="1" applyBorder="1" applyAlignment="1" applyProtection="1">
      <alignment horizontal="center" vertical="center"/>
    </xf>
    <xf numFmtId="0" fontId="1039" fillId="631" borderId="575" xfId="0" applyNumberFormat="1" applyFont="1" applyFill="1" applyBorder="1" applyAlignment="1" applyProtection="1">
      <alignment horizontal="center" vertical="center" wrapText="1"/>
    </xf>
    <xf numFmtId="1" fontId="1040" fillId="632" borderId="576" xfId="0" applyNumberFormat="1" applyFont="1" applyFill="1" applyBorder="1" applyAlignment="1" applyProtection="1">
      <alignment horizontal="center" vertical="center"/>
    </xf>
    <xf numFmtId="1" fontId="1041" fillId="633" borderId="577" xfId="0" applyNumberFormat="1" applyFont="1" applyFill="1" applyBorder="1" applyAlignment="1" applyProtection="1">
      <alignment horizontal="center" vertical="center"/>
    </xf>
    <xf numFmtId="1" fontId="1042" fillId="634" borderId="578" xfId="0" applyNumberFormat="1" applyFont="1" applyFill="1" applyBorder="1" applyAlignment="1" applyProtection="1">
      <alignment horizontal="center" vertical="center"/>
    </xf>
    <xf numFmtId="1" fontId="1043" fillId="635" borderId="579" xfId="0" applyNumberFormat="1" applyFont="1" applyFill="1" applyBorder="1" applyAlignment="1" applyProtection="1">
      <alignment horizontal="center" vertical="center"/>
    </xf>
    <xf numFmtId="1" fontId="1044" fillId="636" borderId="580" xfId="0" applyNumberFormat="1" applyFont="1" applyFill="1" applyBorder="1" applyAlignment="1" applyProtection="1">
      <alignment horizontal="center" vertical="center"/>
    </xf>
    <xf numFmtId="1" fontId="1045" fillId="637" borderId="581" xfId="0" applyNumberFormat="1" applyFont="1" applyFill="1" applyBorder="1" applyAlignment="1" applyProtection="1">
      <alignment horizontal="center" vertical="center"/>
    </xf>
    <xf numFmtId="1" fontId="1046" fillId="638" borderId="582" xfId="0" applyNumberFormat="1" applyFont="1" applyFill="1" applyBorder="1" applyAlignment="1" applyProtection="1">
      <alignment horizontal="center" vertical="center"/>
    </xf>
    <xf numFmtId="49" fontId="1047" fillId="639" borderId="583" xfId="0" applyNumberFormat="1" applyFont="1" applyFill="1" applyBorder="1" applyAlignment="1" applyProtection="1">
      <alignment horizontal="center" vertical="center" wrapText="1"/>
    </xf>
    <xf numFmtId="1" fontId="1048" fillId="640" borderId="584" xfId="0" applyNumberFormat="1" applyFont="1" applyFill="1" applyBorder="1" applyAlignment="1" applyProtection="1">
      <alignment horizontal="center" vertical="center"/>
    </xf>
    <xf numFmtId="1" fontId="1049" fillId="641" borderId="585" xfId="0" applyNumberFormat="1" applyFont="1" applyFill="1" applyBorder="1" applyAlignment="1" applyProtection="1">
      <alignment horizontal="center" vertical="center"/>
    </xf>
    <xf numFmtId="1" fontId="1050" fillId="642" borderId="586" xfId="0" applyNumberFormat="1" applyFont="1" applyFill="1" applyBorder="1" applyAlignment="1" applyProtection="1">
      <alignment horizontal="center" vertical="center"/>
    </xf>
    <xf numFmtId="1" fontId="1051" fillId="643" borderId="587" xfId="0" applyNumberFormat="1" applyFont="1" applyFill="1" applyBorder="1" applyAlignment="1" applyProtection="1">
      <alignment horizontal="center" vertical="center"/>
    </xf>
    <xf numFmtId="1" fontId="1052" fillId="644" borderId="588" xfId="0" applyNumberFormat="1" applyFont="1" applyFill="1" applyBorder="1" applyAlignment="1" applyProtection="1">
      <alignment horizontal="center" vertical="center"/>
    </xf>
    <xf numFmtId="1" fontId="1053" fillId="645" borderId="589" xfId="0" applyNumberFormat="1" applyFont="1" applyFill="1" applyBorder="1" applyAlignment="1" applyProtection="1">
      <alignment horizontal="center" vertical="center"/>
    </xf>
    <xf numFmtId="1" fontId="1054" fillId="646" borderId="590" xfId="0" applyNumberFormat="1" applyFont="1" applyFill="1" applyBorder="1" applyAlignment="1" applyProtection="1">
      <alignment horizontal="center" vertical="center"/>
    </xf>
    <xf numFmtId="0" fontId="1055" fillId="647" borderId="591" xfId="0" applyNumberFormat="1" applyFont="1" applyFill="1" applyBorder="1" applyAlignment="1" applyProtection="1">
      <alignment horizontal="center" vertical="center" wrapText="1"/>
    </xf>
    <xf numFmtId="164" fontId="1056" fillId="648" borderId="592" xfId="0" applyNumberFormat="1" applyFont="1" applyFill="1" applyBorder="1" applyAlignment="1" applyProtection="1">
      <alignment horizontal="center" vertical="center"/>
    </xf>
    <xf numFmtId="164" fontId="1057" fillId="649" borderId="593" xfId="0" applyNumberFormat="1" applyFont="1" applyFill="1" applyBorder="1" applyAlignment="1" applyProtection="1">
      <alignment horizontal="center" vertical="center"/>
    </xf>
    <xf numFmtId="164" fontId="1058" fillId="650" borderId="594" xfId="0" applyNumberFormat="1" applyFont="1" applyFill="1" applyBorder="1" applyAlignment="1" applyProtection="1">
      <alignment horizontal="center" vertical="center"/>
    </xf>
    <xf numFmtId="164" fontId="1059" fillId="651" borderId="595" xfId="0" applyNumberFormat="1" applyFont="1" applyFill="1" applyBorder="1" applyAlignment="1" applyProtection="1">
      <alignment horizontal="center" vertical="center"/>
    </xf>
    <xf numFmtId="164" fontId="1060" fillId="652" borderId="596" xfId="0" applyNumberFormat="1" applyFont="1" applyFill="1" applyBorder="1" applyAlignment="1" applyProtection="1">
      <alignment horizontal="center" vertical="center"/>
    </xf>
    <xf numFmtId="164" fontId="1061" fillId="653" borderId="597" xfId="0" applyNumberFormat="1" applyFont="1" applyFill="1" applyBorder="1" applyAlignment="1" applyProtection="1">
      <alignment horizontal="center" vertical="center"/>
    </xf>
    <xf numFmtId="164" fontId="1062" fillId="654" borderId="598" xfId="0" applyNumberFormat="1" applyFont="1" applyFill="1" applyBorder="1" applyAlignment="1" applyProtection="1">
      <alignment horizontal="center" vertical="center"/>
    </xf>
    <xf numFmtId="164" fontId="1063" fillId="655" borderId="599" xfId="0" applyNumberFormat="1" applyFont="1" applyFill="1" applyBorder="1" applyAlignment="1" applyProtection="1">
      <alignment horizontal="center" vertical="center"/>
    </xf>
    <xf numFmtId="164" fontId="1064" fillId="656" borderId="600" xfId="0" applyNumberFormat="1" applyFont="1" applyFill="1" applyBorder="1" applyAlignment="1" applyProtection="1">
      <alignment horizontal="center" vertical="center"/>
    </xf>
    <xf numFmtId="164" fontId="1065" fillId="657" borderId="601" xfId="0" applyNumberFormat="1" applyFont="1" applyFill="1" applyBorder="1" applyAlignment="1" applyProtection="1">
      <alignment horizontal="center" vertical="center"/>
    </xf>
    <xf numFmtId="164" fontId="1066" fillId="658" borderId="602" xfId="0" applyNumberFormat="1" applyFont="1" applyFill="1" applyBorder="1" applyAlignment="1" applyProtection="1">
      <alignment horizontal="center" vertical="center"/>
    </xf>
    <xf numFmtId="164" fontId="1067" fillId="659" borderId="603" xfId="0" applyNumberFormat="1" applyFont="1" applyFill="1" applyBorder="1" applyAlignment="1" applyProtection="1">
      <alignment horizontal="center" vertical="center"/>
    </xf>
    <xf numFmtId="0" fontId="1068" fillId="660" borderId="604" xfId="0" applyNumberFormat="1" applyFont="1" applyFill="1" applyBorder="1" applyAlignment="1" applyProtection="1">
      <alignment horizontal="center" vertical="center" wrapText="1"/>
    </xf>
    <xf numFmtId="164" fontId="1069" fillId="661" borderId="605" xfId="0" applyNumberFormat="1" applyFont="1" applyFill="1" applyBorder="1" applyAlignment="1" applyProtection="1">
      <alignment horizontal="center" vertical="center"/>
    </xf>
    <xf numFmtId="164" fontId="1070" fillId="662" borderId="606" xfId="0" applyNumberFormat="1" applyFont="1" applyFill="1" applyBorder="1" applyAlignment="1" applyProtection="1">
      <alignment horizontal="center" vertical="center"/>
    </xf>
    <xf numFmtId="164" fontId="1071" fillId="663" borderId="607" xfId="0" applyNumberFormat="1" applyFont="1" applyFill="1" applyBorder="1" applyAlignment="1" applyProtection="1">
      <alignment horizontal="center" vertical="center"/>
    </xf>
    <xf numFmtId="164" fontId="1072" fillId="664" borderId="608" xfId="0" applyNumberFormat="1" applyFont="1" applyFill="1" applyBorder="1" applyAlignment="1" applyProtection="1">
      <alignment horizontal="center" vertical="center"/>
    </xf>
    <xf numFmtId="164" fontId="1073" fillId="665" borderId="609" xfId="0" applyNumberFormat="1" applyFont="1" applyFill="1" applyBorder="1" applyAlignment="1" applyProtection="1">
      <alignment horizontal="center" vertical="center"/>
    </xf>
    <xf numFmtId="164" fontId="1074" fillId="666" borderId="610" xfId="0" applyNumberFormat="1" applyFont="1" applyFill="1" applyBorder="1" applyAlignment="1" applyProtection="1">
      <alignment horizontal="center" vertical="center"/>
    </xf>
    <xf numFmtId="164" fontId="1075" fillId="667" borderId="611" xfId="0" applyNumberFormat="1" applyFont="1" applyFill="1" applyBorder="1" applyAlignment="1" applyProtection="1">
      <alignment horizontal="center" vertical="center"/>
    </xf>
    <xf numFmtId="164" fontId="1076" fillId="668" borderId="612" xfId="0" applyNumberFormat="1" applyFont="1" applyFill="1" applyBorder="1" applyAlignment="1" applyProtection="1">
      <alignment horizontal="center" vertical="center"/>
    </xf>
    <xf numFmtId="164" fontId="1077" fillId="669" borderId="613" xfId="0" applyNumberFormat="1" applyFont="1" applyFill="1" applyBorder="1" applyAlignment="1" applyProtection="1">
      <alignment horizontal="center" vertical="center"/>
    </xf>
    <xf numFmtId="164" fontId="1078" fillId="670" borderId="614" xfId="0" applyNumberFormat="1" applyFont="1" applyFill="1" applyBorder="1" applyAlignment="1" applyProtection="1">
      <alignment horizontal="center" vertical="center"/>
    </xf>
    <xf numFmtId="164" fontId="1079" fillId="671" borderId="615" xfId="0" applyNumberFormat="1" applyFont="1" applyFill="1" applyBorder="1" applyAlignment="1" applyProtection="1">
      <alignment horizontal="center" vertical="center"/>
    </xf>
    <xf numFmtId="164" fontId="1080" fillId="672" borderId="616" xfId="0" applyNumberFormat="1" applyFont="1" applyFill="1" applyBorder="1" applyAlignment="1" applyProtection="1">
      <alignment horizontal="center" vertical="center"/>
    </xf>
    <xf numFmtId="49" fontId="1081" fillId="673" borderId="617" xfId="0" applyNumberFormat="1" applyFont="1" applyFill="1" applyBorder="1" applyAlignment="1" applyProtection="1">
      <alignment horizontal="center" vertical="center" wrapText="1"/>
    </xf>
    <xf numFmtId="164" fontId="1082" fillId="674" borderId="618" xfId="0" applyNumberFormat="1" applyFont="1" applyFill="1" applyBorder="1" applyAlignment="1" applyProtection="1">
      <alignment horizontal="center" vertical="center"/>
    </xf>
    <xf numFmtId="164" fontId="1083" fillId="675" borderId="619" xfId="0" applyNumberFormat="1" applyFont="1" applyFill="1" applyBorder="1" applyAlignment="1" applyProtection="1">
      <alignment horizontal="center" vertical="center"/>
    </xf>
    <xf numFmtId="164" fontId="1084" fillId="676" borderId="620" xfId="0" applyNumberFormat="1" applyFont="1" applyFill="1" applyBorder="1" applyAlignment="1" applyProtection="1">
      <alignment horizontal="center" vertical="center"/>
    </xf>
    <xf numFmtId="164" fontId="1085" fillId="677" borderId="621" xfId="0" applyNumberFormat="1" applyFont="1" applyFill="1" applyBorder="1" applyAlignment="1" applyProtection="1">
      <alignment horizontal="center" vertical="center"/>
    </xf>
    <xf numFmtId="164" fontId="1086" fillId="678" borderId="622" xfId="0" applyNumberFormat="1" applyFont="1" applyFill="1" applyBorder="1" applyAlignment="1" applyProtection="1">
      <alignment horizontal="center" vertical="center"/>
    </xf>
    <xf numFmtId="164" fontId="1087" fillId="679" borderId="623" xfId="0" applyNumberFormat="1" applyFont="1" applyFill="1" applyBorder="1" applyAlignment="1" applyProtection="1">
      <alignment horizontal="center" vertical="center"/>
    </xf>
    <xf numFmtId="164" fontId="1088" fillId="680" borderId="624" xfId="0" applyNumberFormat="1" applyFont="1" applyFill="1" applyBorder="1" applyAlignment="1" applyProtection="1">
      <alignment horizontal="center" vertical="center"/>
    </xf>
    <xf numFmtId="164" fontId="1089" fillId="681" borderId="625" xfId="0" applyNumberFormat="1" applyFont="1" applyFill="1" applyBorder="1" applyAlignment="1" applyProtection="1">
      <alignment horizontal="center" vertical="center"/>
    </xf>
    <xf numFmtId="164" fontId="1090" fillId="682" borderId="626" xfId="0" applyNumberFormat="1" applyFont="1" applyFill="1" applyBorder="1" applyAlignment="1" applyProtection="1">
      <alignment horizontal="center" vertical="center"/>
    </xf>
    <xf numFmtId="164" fontId="1091" fillId="683" borderId="627" xfId="0" applyNumberFormat="1" applyFont="1" applyFill="1" applyBorder="1" applyAlignment="1" applyProtection="1">
      <alignment horizontal="center" vertical="center"/>
    </xf>
    <xf numFmtId="164" fontId="1092" fillId="684" borderId="628" xfId="0" applyNumberFormat="1" applyFont="1" applyFill="1" applyBorder="1" applyAlignment="1" applyProtection="1">
      <alignment horizontal="center" vertical="center"/>
    </xf>
    <xf numFmtId="164" fontId="1093" fillId="685" borderId="629" xfId="0" applyNumberFormat="1" applyFont="1" applyFill="1" applyBorder="1" applyAlignment="1" applyProtection="1">
      <alignment horizontal="center" vertical="center"/>
    </xf>
    <xf numFmtId="0" fontId="1094" fillId="686" borderId="630" xfId="0" applyNumberFormat="1" applyFont="1" applyFill="1" applyBorder="1" applyAlignment="1" applyProtection="1">
      <alignment horizontal="center" vertical="center" wrapText="1"/>
    </xf>
    <xf numFmtId="1" fontId="1095" fillId="687" borderId="631" xfId="0" applyNumberFormat="1" applyFont="1" applyFill="1" applyBorder="1" applyAlignment="1" applyProtection="1">
      <alignment horizontal="center" vertical="center"/>
    </xf>
    <xf numFmtId="1" fontId="1096" fillId="688" borderId="632" xfId="0" applyNumberFormat="1" applyFont="1" applyFill="1" applyBorder="1" applyAlignment="1" applyProtection="1">
      <alignment horizontal="center" vertical="center"/>
    </xf>
    <xf numFmtId="1" fontId="1097" fillId="689" borderId="633" xfId="0" applyNumberFormat="1" applyFont="1" applyFill="1" applyBorder="1" applyAlignment="1" applyProtection="1">
      <alignment horizontal="center" vertical="center"/>
    </xf>
    <xf numFmtId="1" fontId="1098" fillId="690" borderId="634" xfId="0" applyNumberFormat="1" applyFont="1" applyFill="1" applyBorder="1" applyAlignment="1" applyProtection="1">
      <alignment horizontal="center" vertical="center"/>
    </xf>
    <xf numFmtId="1" fontId="1099" fillId="691" borderId="635" xfId="0" applyNumberFormat="1" applyFont="1" applyFill="1" applyBorder="1" applyAlignment="1" applyProtection="1">
      <alignment horizontal="center" vertical="center"/>
    </xf>
    <xf numFmtId="1" fontId="1100" fillId="692" borderId="636" xfId="0" applyNumberFormat="1" applyFont="1" applyFill="1" applyBorder="1" applyAlignment="1" applyProtection="1">
      <alignment horizontal="center" vertical="center"/>
    </xf>
    <xf numFmtId="1" fontId="1101" fillId="693" borderId="637" xfId="0" applyNumberFormat="1" applyFont="1" applyFill="1" applyBorder="1" applyAlignment="1" applyProtection="1">
      <alignment horizontal="center" vertical="center"/>
    </xf>
    <xf numFmtId="0" fontId="1102" fillId="694" borderId="638" xfId="0" applyNumberFormat="1" applyFont="1" applyFill="1" applyBorder="1" applyAlignment="1" applyProtection="1">
      <alignment horizontal="center" vertical="center" wrapText="1"/>
    </xf>
    <xf numFmtId="1" fontId="1103" fillId="695" borderId="639" xfId="0" applyNumberFormat="1" applyFont="1" applyFill="1" applyBorder="1" applyAlignment="1" applyProtection="1">
      <alignment horizontal="center" vertical="center"/>
    </xf>
    <xf numFmtId="1" fontId="1104" fillId="696" borderId="640" xfId="0" applyNumberFormat="1" applyFont="1" applyFill="1" applyBorder="1" applyAlignment="1" applyProtection="1">
      <alignment horizontal="center" vertical="center"/>
    </xf>
    <xf numFmtId="1" fontId="1105" fillId="697" borderId="641" xfId="0" applyNumberFormat="1" applyFont="1" applyFill="1" applyBorder="1" applyAlignment="1" applyProtection="1">
      <alignment horizontal="center" vertical="center"/>
    </xf>
    <xf numFmtId="1" fontId="1106" fillId="698" borderId="642" xfId="0" applyNumberFormat="1" applyFont="1" applyFill="1" applyBorder="1" applyAlignment="1" applyProtection="1">
      <alignment horizontal="center" vertical="center"/>
    </xf>
    <xf numFmtId="1" fontId="1107" fillId="699" borderId="643" xfId="0" applyNumberFormat="1" applyFont="1" applyFill="1" applyBorder="1" applyAlignment="1" applyProtection="1">
      <alignment horizontal="center" vertical="center"/>
    </xf>
    <xf numFmtId="1" fontId="1108" fillId="700" borderId="644" xfId="0" applyNumberFormat="1" applyFont="1" applyFill="1" applyBorder="1" applyAlignment="1" applyProtection="1">
      <alignment horizontal="center" vertical="center"/>
    </xf>
    <xf numFmtId="1" fontId="1109" fillId="701" borderId="645" xfId="0" applyNumberFormat="1" applyFont="1" applyFill="1" applyBorder="1" applyAlignment="1" applyProtection="1">
      <alignment horizontal="center" vertical="center"/>
    </xf>
    <xf numFmtId="49" fontId="1110" fillId="702" borderId="646" xfId="0" applyNumberFormat="1" applyFont="1" applyFill="1" applyBorder="1" applyAlignment="1" applyProtection="1">
      <alignment horizontal="center" vertical="center" wrapText="1"/>
    </xf>
    <xf numFmtId="1" fontId="1111" fillId="703" borderId="647" xfId="0" applyNumberFormat="1" applyFont="1" applyFill="1" applyBorder="1" applyAlignment="1" applyProtection="1">
      <alignment horizontal="center" vertical="center"/>
    </xf>
    <xf numFmtId="1" fontId="1112" fillId="704" borderId="648" xfId="0" applyNumberFormat="1" applyFont="1" applyFill="1" applyBorder="1" applyAlignment="1" applyProtection="1">
      <alignment horizontal="center" vertical="center"/>
    </xf>
    <xf numFmtId="1" fontId="1113" fillId="705" borderId="649" xfId="0" applyNumberFormat="1" applyFont="1" applyFill="1" applyBorder="1" applyAlignment="1" applyProtection="1">
      <alignment horizontal="center" vertical="center"/>
    </xf>
    <xf numFmtId="1" fontId="1114" fillId="706" borderId="650" xfId="0" applyNumberFormat="1" applyFont="1" applyFill="1" applyBorder="1" applyAlignment="1" applyProtection="1">
      <alignment horizontal="center" vertical="center"/>
    </xf>
    <xf numFmtId="1" fontId="1115" fillId="707" borderId="651" xfId="0" applyNumberFormat="1" applyFont="1" applyFill="1" applyBorder="1" applyAlignment="1" applyProtection="1">
      <alignment horizontal="center" vertical="center"/>
    </xf>
    <xf numFmtId="1" fontId="1116" fillId="708" borderId="652" xfId="0" applyNumberFormat="1" applyFont="1" applyFill="1" applyBorder="1" applyAlignment="1" applyProtection="1">
      <alignment horizontal="center" vertical="center"/>
    </xf>
    <xf numFmtId="1" fontId="1117" fillId="709" borderId="653" xfId="0" applyNumberFormat="1" applyFont="1" applyFill="1" applyBorder="1" applyAlignment="1" applyProtection="1">
      <alignment horizontal="center" vertical="center"/>
    </xf>
    <xf numFmtId="0" fontId="1118" fillId="710" borderId="654" xfId="0" applyNumberFormat="1" applyFont="1" applyFill="1" applyBorder="1" applyAlignment="1" applyProtection="1">
      <alignment horizontal="center" vertical="center" wrapText="1"/>
    </xf>
    <xf numFmtId="164" fontId="1119" fillId="711" borderId="655" xfId="0" applyNumberFormat="1" applyFont="1" applyFill="1" applyBorder="1" applyAlignment="1" applyProtection="1">
      <alignment horizontal="center" vertical="center"/>
    </xf>
    <xf numFmtId="164" fontId="1120" fillId="712" borderId="656" xfId="0" applyNumberFormat="1" applyFont="1" applyFill="1" applyBorder="1" applyAlignment="1" applyProtection="1">
      <alignment horizontal="center" vertical="center"/>
    </xf>
    <xf numFmtId="164" fontId="1121" fillId="713" borderId="657" xfId="0" applyNumberFormat="1" applyFont="1" applyFill="1" applyBorder="1" applyAlignment="1" applyProtection="1">
      <alignment horizontal="center" vertical="center"/>
    </xf>
    <xf numFmtId="164" fontId="1122" fillId="714" borderId="658" xfId="0" applyNumberFormat="1" applyFont="1" applyFill="1" applyBorder="1" applyAlignment="1" applyProtection="1">
      <alignment horizontal="center" vertical="center"/>
    </xf>
    <xf numFmtId="164" fontId="1123" fillId="715" borderId="659" xfId="0" applyNumberFormat="1" applyFont="1" applyFill="1" applyBorder="1" applyAlignment="1" applyProtection="1">
      <alignment horizontal="center" vertical="center"/>
    </xf>
    <xf numFmtId="164" fontId="1124" fillId="716" borderId="660" xfId="0" applyNumberFormat="1" applyFont="1" applyFill="1" applyBorder="1" applyAlignment="1" applyProtection="1">
      <alignment horizontal="center" vertical="center"/>
    </xf>
    <xf numFmtId="164" fontId="1125" fillId="717" borderId="661" xfId="0" applyNumberFormat="1" applyFont="1" applyFill="1" applyBorder="1" applyAlignment="1" applyProtection="1">
      <alignment horizontal="center" vertical="center"/>
    </xf>
    <xf numFmtId="164" fontId="1126" fillId="718" borderId="662" xfId="0" applyNumberFormat="1" applyFont="1" applyFill="1" applyBorder="1" applyAlignment="1" applyProtection="1">
      <alignment horizontal="center" vertical="center"/>
    </xf>
    <xf numFmtId="164" fontId="1127" fillId="719" borderId="663" xfId="0" applyNumberFormat="1" applyFont="1" applyFill="1" applyBorder="1" applyAlignment="1" applyProtection="1">
      <alignment horizontal="center" vertical="center"/>
    </xf>
    <xf numFmtId="164" fontId="1128" fillId="720" borderId="664" xfId="0" applyNumberFormat="1" applyFont="1" applyFill="1" applyBorder="1" applyAlignment="1" applyProtection="1">
      <alignment horizontal="center" vertical="center"/>
    </xf>
    <xf numFmtId="164" fontId="1129" fillId="721" borderId="665" xfId="0" applyNumberFormat="1" applyFont="1" applyFill="1" applyBorder="1" applyAlignment="1" applyProtection="1">
      <alignment horizontal="center" vertical="center"/>
    </xf>
    <xf numFmtId="164" fontId="1130" fillId="722" borderId="666" xfId="0" applyNumberFormat="1" applyFont="1" applyFill="1" applyBorder="1" applyAlignment="1" applyProtection="1">
      <alignment horizontal="center" vertical="center"/>
    </xf>
    <xf numFmtId="0" fontId="1131" fillId="723" borderId="667" xfId="0" applyNumberFormat="1" applyFont="1" applyFill="1" applyBorder="1" applyAlignment="1" applyProtection="1">
      <alignment horizontal="center" vertical="center" wrapText="1"/>
    </xf>
    <xf numFmtId="164" fontId="1132" fillId="724" borderId="668" xfId="0" applyNumberFormat="1" applyFont="1" applyFill="1" applyBorder="1" applyAlignment="1" applyProtection="1">
      <alignment horizontal="center" vertical="center"/>
    </xf>
    <xf numFmtId="164" fontId="1133" fillId="725" borderId="669" xfId="0" applyNumberFormat="1" applyFont="1" applyFill="1" applyBorder="1" applyAlignment="1" applyProtection="1">
      <alignment horizontal="center" vertical="center"/>
    </xf>
    <xf numFmtId="164" fontId="1134" fillId="726" borderId="670" xfId="0" applyNumberFormat="1" applyFont="1" applyFill="1" applyBorder="1" applyAlignment="1" applyProtection="1">
      <alignment horizontal="center" vertical="center"/>
    </xf>
    <xf numFmtId="164" fontId="1135" fillId="727" borderId="671" xfId="0" applyNumberFormat="1" applyFont="1" applyFill="1" applyBorder="1" applyAlignment="1" applyProtection="1">
      <alignment horizontal="center" vertical="center"/>
    </xf>
    <xf numFmtId="164" fontId="1136" fillId="728" borderId="672" xfId="0" applyNumberFormat="1" applyFont="1" applyFill="1" applyBorder="1" applyAlignment="1" applyProtection="1">
      <alignment horizontal="center" vertical="center"/>
    </xf>
    <xf numFmtId="164" fontId="1137" fillId="729" borderId="673" xfId="0" applyNumberFormat="1" applyFont="1" applyFill="1" applyBorder="1" applyAlignment="1" applyProtection="1">
      <alignment horizontal="center" vertical="center"/>
    </xf>
    <xf numFmtId="164" fontId="1138" fillId="730" borderId="674" xfId="0" applyNumberFormat="1" applyFont="1" applyFill="1" applyBorder="1" applyAlignment="1" applyProtection="1">
      <alignment horizontal="center" vertical="center"/>
    </xf>
    <xf numFmtId="164" fontId="1139" fillId="731" borderId="675" xfId="0" applyNumberFormat="1" applyFont="1" applyFill="1" applyBorder="1" applyAlignment="1" applyProtection="1">
      <alignment horizontal="center" vertical="center"/>
    </xf>
    <xf numFmtId="164" fontId="1140" fillId="732" borderId="676" xfId="0" applyNumberFormat="1" applyFont="1" applyFill="1" applyBorder="1" applyAlignment="1" applyProtection="1">
      <alignment horizontal="center" vertical="center"/>
    </xf>
    <xf numFmtId="164" fontId="1141" fillId="733" borderId="677" xfId="0" applyNumberFormat="1" applyFont="1" applyFill="1" applyBorder="1" applyAlignment="1" applyProtection="1">
      <alignment horizontal="center" vertical="center"/>
    </xf>
    <xf numFmtId="164" fontId="1142" fillId="734" borderId="678" xfId="0" applyNumberFormat="1" applyFont="1" applyFill="1" applyBorder="1" applyAlignment="1" applyProtection="1">
      <alignment horizontal="center" vertical="center"/>
    </xf>
    <xf numFmtId="164" fontId="1143" fillId="735" borderId="679" xfId="0" applyNumberFormat="1" applyFont="1" applyFill="1" applyBorder="1" applyAlignment="1" applyProtection="1">
      <alignment horizontal="center" vertical="center"/>
    </xf>
    <xf numFmtId="49" fontId="1144" fillId="736" borderId="680" xfId="0" applyNumberFormat="1" applyFont="1" applyFill="1" applyBorder="1" applyAlignment="1" applyProtection="1">
      <alignment horizontal="center" vertical="center" wrapText="1"/>
    </xf>
    <xf numFmtId="164" fontId="1145" fillId="737" borderId="681" xfId="0" applyNumberFormat="1" applyFont="1" applyFill="1" applyBorder="1" applyAlignment="1" applyProtection="1">
      <alignment horizontal="center" vertical="center"/>
    </xf>
    <xf numFmtId="164" fontId="1146" fillId="738" borderId="682" xfId="0" applyNumberFormat="1" applyFont="1" applyFill="1" applyBorder="1" applyAlignment="1" applyProtection="1">
      <alignment horizontal="center" vertical="center"/>
    </xf>
    <xf numFmtId="164" fontId="1147" fillId="739" borderId="683" xfId="0" applyNumberFormat="1" applyFont="1" applyFill="1" applyBorder="1" applyAlignment="1" applyProtection="1">
      <alignment horizontal="center" vertical="center"/>
    </xf>
    <xf numFmtId="164" fontId="1148" fillId="740" borderId="684" xfId="0" applyNumberFormat="1" applyFont="1" applyFill="1" applyBorder="1" applyAlignment="1" applyProtection="1">
      <alignment horizontal="center" vertical="center"/>
    </xf>
    <xf numFmtId="164" fontId="1149" fillId="741" borderId="685" xfId="0" applyNumberFormat="1" applyFont="1" applyFill="1" applyBorder="1" applyAlignment="1" applyProtection="1">
      <alignment horizontal="center" vertical="center"/>
    </xf>
    <xf numFmtId="164" fontId="1150" fillId="742" borderId="686" xfId="0" applyNumberFormat="1" applyFont="1" applyFill="1" applyBorder="1" applyAlignment="1" applyProtection="1">
      <alignment horizontal="center" vertical="center"/>
    </xf>
    <xf numFmtId="164" fontId="1151" fillId="743" borderId="687" xfId="0" applyNumberFormat="1" applyFont="1" applyFill="1" applyBorder="1" applyAlignment="1" applyProtection="1">
      <alignment horizontal="center" vertical="center"/>
    </xf>
    <xf numFmtId="164" fontId="1152" fillId="744" borderId="688" xfId="0" applyNumberFormat="1" applyFont="1" applyFill="1" applyBorder="1" applyAlignment="1" applyProtection="1">
      <alignment horizontal="center" vertical="center"/>
    </xf>
    <xf numFmtId="164" fontId="1153" fillId="745" borderId="689" xfId="0" applyNumberFormat="1" applyFont="1" applyFill="1" applyBorder="1" applyAlignment="1" applyProtection="1">
      <alignment horizontal="center" vertical="center"/>
    </xf>
    <xf numFmtId="164" fontId="1154" fillId="746" borderId="690" xfId="0" applyNumberFormat="1" applyFont="1" applyFill="1" applyBorder="1" applyAlignment="1" applyProtection="1">
      <alignment horizontal="center" vertical="center"/>
    </xf>
    <xf numFmtId="164" fontId="1155" fillId="747" borderId="691" xfId="0" applyNumberFormat="1" applyFont="1" applyFill="1" applyBorder="1" applyAlignment="1" applyProtection="1">
      <alignment horizontal="center" vertical="center"/>
    </xf>
    <xf numFmtId="164" fontId="1156" fillId="748" borderId="692" xfId="0" applyNumberFormat="1" applyFont="1" applyFill="1" applyBorder="1" applyAlignment="1" applyProtection="1">
      <alignment horizontal="center" vertical="center"/>
    </xf>
    <xf numFmtId="0" fontId="6" fillId="5" borderId="16" xfId="0" applyFont="1" applyFill="1" applyBorder="1" applyAlignment="1">
      <alignment horizontal="justify" vertical="top" wrapText="1"/>
    </xf>
    <xf numFmtId="0" fontId="0" fillId="5" borderId="700" xfId="0" applyFill="1" applyBorder="1"/>
    <xf numFmtId="0" fontId="2" fillId="5" borderId="700" xfId="0" applyFont="1" applyFill="1" applyBorder="1"/>
    <xf numFmtId="17" fontId="604" fillId="196" borderId="701" xfId="0" applyNumberFormat="1" applyFont="1" applyFill="1" applyBorder="1" applyAlignment="1" applyProtection="1">
      <alignment horizontal="center" vertical="center" wrapText="1"/>
    </xf>
    <xf numFmtId="0" fontId="4" fillId="0" borderId="15" xfId="0" applyFont="1" applyBorder="1"/>
    <xf numFmtId="49" fontId="492" fillId="84" borderId="699" xfId="0" applyNumberFormat="1" applyFont="1" applyFill="1" applyBorder="1" applyAlignment="1" applyProtection="1">
      <alignment horizontal="center" vertical="center" wrapText="1"/>
    </xf>
    <xf numFmtId="1" fontId="3" fillId="84" borderId="697" xfId="0" applyNumberFormat="1" applyFont="1" applyFill="1" applyBorder="1" applyAlignment="1" applyProtection="1">
      <alignment horizontal="center" vertical="center"/>
    </xf>
    <xf numFmtId="1" fontId="3" fillId="84" borderId="700" xfId="0" applyNumberFormat="1" applyFont="1" applyFill="1" applyBorder="1" applyAlignment="1" applyProtection="1">
      <alignment horizontal="center" vertical="center"/>
    </xf>
    <xf numFmtId="1" fontId="3" fillId="84" borderId="701" xfId="0" applyNumberFormat="1" applyFont="1" applyFill="1" applyBorder="1" applyAlignment="1" applyProtection="1">
      <alignment horizontal="center" vertical="center"/>
    </xf>
    <xf numFmtId="164" fontId="3" fillId="84" borderId="112" xfId="0" applyNumberFormat="1" applyFont="1" applyFill="1" applyBorder="1" applyAlignment="1" applyProtection="1">
      <alignment horizontal="center" vertical="center"/>
    </xf>
    <xf numFmtId="0" fontId="15" fillId="5" borderId="701" xfId="0" applyFont="1" applyFill="1" applyBorder="1"/>
    <xf numFmtId="0" fontId="1157" fillId="166" borderId="142" xfId="0" applyNumberFormat="1" applyFont="1" applyFill="1" applyBorder="1" applyAlignment="1" applyProtection="1">
      <alignment horizontal="center" vertical="center" wrapText="1"/>
    </xf>
    <xf numFmtId="17" fontId="1157" fillId="174" borderId="146" xfId="0" applyNumberFormat="1" applyFont="1" applyFill="1" applyBorder="1" applyAlignment="1" applyProtection="1">
      <alignment horizontal="center" vertical="center" wrapText="1"/>
    </xf>
    <xf numFmtId="17" fontId="1157" fillId="182" borderId="150" xfId="0" applyNumberFormat="1" applyFont="1" applyFill="1" applyBorder="1" applyAlignment="1" applyProtection="1">
      <alignment horizontal="center" vertical="center" wrapText="1"/>
    </xf>
    <xf numFmtId="17" fontId="1157" fillId="190" borderId="154" xfId="0" applyNumberFormat="1" applyFont="1" applyFill="1" applyBorder="1" applyAlignment="1" applyProtection="1">
      <alignment horizontal="center" vertical="center" wrapText="1"/>
    </xf>
    <xf numFmtId="17" fontId="1157" fillId="196" borderId="701" xfId="0" applyNumberFormat="1" applyFont="1" applyFill="1" applyBorder="1" applyAlignment="1" applyProtection="1">
      <alignment horizontal="center" vertical="center" wrapText="1"/>
    </xf>
    <xf numFmtId="0" fontId="5" fillId="751" borderId="699" xfId="0" applyFont="1" applyFill="1" applyBorder="1" applyAlignment="1">
      <alignment horizontal="center" vertical="center" wrapText="1"/>
    </xf>
    <xf numFmtId="0" fontId="9" fillId="752" borderId="19" xfId="0" applyFont="1" applyFill="1" applyBorder="1" applyAlignment="1">
      <alignment horizontal="center" vertical="center"/>
    </xf>
    <xf numFmtId="0" fontId="5" fillId="752" borderId="699" xfId="0" applyFont="1" applyFill="1" applyBorder="1" applyAlignment="1">
      <alignment horizontal="center" vertical="center" wrapText="1"/>
    </xf>
    <xf numFmtId="0" fontId="4" fillId="5" borderId="700" xfId="0" applyFont="1" applyFill="1" applyBorder="1" applyAlignment="1">
      <alignment horizontal="center" vertical="center"/>
    </xf>
    <xf numFmtId="2" fontId="1158" fillId="5" borderId="700" xfId="0" applyNumberFormat="1" applyFont="1" applyFill="1" applyBorder="1" applyAlignment="1">
      <alignment horizontal="center" vertical="center" wrapText="1"/>
    </xf>
    <xf numFmtId="2" fontId="1158" fillId="5" borderId="700" xfId="0" applyNumberFormat="1" applyFont="1" applyFill="1" applyBorder="1" applyAlignment="1">
      <alignment horizontal="center" vertical="center"/>
    </xf>
    <xf numFmtId="0" fontId="1159" fillId="5" borderId="700" xfId="0" applyFont="1" applyFill="1" applyBorder="1" applyAlignment="1">
      <alignment horizontal="right" vertical="center" wrapText="1"/>
    </xf>
    <xf numFmtId="0" fontId="4" fillId="0" borderId="13" xfId="0" applyFont="1" applyBorder="1" applyAlignment="1">
      <alignment horizontal="left" vertical="top"/>
    </xf>
    <xf numFmtId="0" fontId="1157" fillId="5" borderId="700" xfId="0" applyFont="1" applyFill="1" applyBorder="1" applyAlignment="1">
      <alignment horizontal="right" vertical="center" wrapText="1"/>
    </xf>
    <xf numFmtId="0" fontId="1160" fillId="168" borderId="143" xfId="0" applyNumberFormat="1" applyFont="1" applyFill="1" applyBorder="1" applyAlignment="1" applyProtection="1">
      <alignment horizontal="center" vertical="center" wrapText="1"/>
    </xf>
    <xf numFmtId="0" fontId="1160" fillId="170" borderId="144" xfId="0" applyNumberFormat="1" applyFont="1" applyFill="1" applyBorder="1" applyAlignment="1" applyProtection="1">
      <alignment horizontal="center" vertical="center" wrapText="1"/>
    </xf>
    <xf numFmtId="17" fontId="1160" fillId="176" borderId="147" xfId="0" applyNumberFormat="1" applyFont="1" applyFill="1" applyBorder="1" applyAlignment="1" applyProtection="1">
      <alignment horizontal="center" vertical="center" wrapText="1"/>
    </xf>
    <xf numFmtId="17" fontId="1160" fillId="178" borderId="148" xfId="0" applyNumberFormat="1" applyFont="1" applyFill="1" applyBorder="1" applyAlignment="1" applyProtection="1">
      <alignment horizontal="center" vertical="center" wrapText="1"/>
    </xf>
    <xf numFmtId="17" fontId="1160" fillId="184" borderId="151" xfId="0" applyNumberFormat="1" applyFont="1" applyFill="1" applyBorder="1" applyAlignment="1" applyProtection="1">
      <alignment horizontal="center" vertical="center" wrapText="1"/>
    </xf>
    <xf numFmtId="17" fontId="1160" fillId="186" borderId="152" xfId="0" applyNumberFormat="1" applyFont="1" applyFill="1" applyBorder="1" applyAlignment="1" applyProtection="1">
      <alignment horizontal="center" vertical="center" wrapText="1"/>
    </xf>
    <xf numFmtId="17" fontId="1160" fillId="192" borderId="155" xfId="0" applyNumberFormat="1" applyFont="1" applyFill="1" applyBorder="1" applyAlignment="1" applyProtection="1">
      <alignment horizontal="center" vertical="center" wrapText="1"/>
    </xf>
    <xf numFmtId="17" fontId="1160" fillId="194" borderId="156" xfId="0" applyNumberFormat="1" applyFont="1" applyFill="1" applyBorder="1" applyAlignment="1" applyProtection="1">
      <alignment horizontal="center" vertical="center" wrapText="1"/>
    </xf>
    <xf numFmtId="17" fontId="1160" fillId="172" borderId="145" xfId="0" applyNumberFormat="1" applyFont="1" applyFill="1" applyBorder="1" applyAlignment="1" applyProtection="1">
      <alignment horizontal="center" vertical="center" wrapText="1"/>
    </xf>
    <xf numFmtId="17" fontId="1160" fillId="180" borderId="149" xfId="0" applyNumberFormat="1" applyFont="1" applyFill="1" applyBorder="1" applyAlignment="1" applyProtection="1">
      <alignment horizontal="center" vertical="center" wrapText="1"/>
    </xf>
    <xf numFmtId="17" fontId="1160" fillId="188" borderId="153" xfId="0" applyNumberFormat="1" applyFont="1" applyFill="1" applyBorder="1" applyAlignment="1" applyProtection="1">
      <alignment horizontal="center" vertical="center" wrapText="1"/>
    </xf>
    <xf numFmtId="17" fontId="1160" fillId="196" borderId="701" xfId="0" applyNumberFormat="1" applyFont="1" applyFill="1" applyBorder="1" applyAlignment="1" applyProtection="1">
      <alignment horizontal="center" vertical="center" wrapText="1"/>
    </xf>
    <xf numFmtId="0" fontId="4" fillId="5" borderId="89" xfId="0" applyFont="1" applyFill="1" applyBorder="1" applyAlignment="1">
      <alignment horizontal="left"/>
    </xf>
    <xf numFmtId="0" fontId="4" fillId="5" borderId="703" xfId="0" applyFont="1" applyFill="1" applyBorder="1" applyAlignment="1">
      <alignment horizontal="left"/>
    </xf>
    <xf numFmtId="0" fontId="4" fillId="5" borderId="16" xfId="0" applyFont="1" applyFill="1" applyBorder="1" applyAlignment="1">
      <alignment horizontal="left"/>
    </xf>
    <xf numFmtId="0" fontId="9" fillId="5" borderId="704" xfId="0" applyFont="1" applyFill="1" applyBorder="1" applyAlignment="1">
      <alignment horizontal="center" vertical="center"/>
    </xf>
    <xf numFmtId="0" fontId="9" fillId="0" borderId="704" xfId="0" applyFont="1" applyBorder="1" applyAlignment="1">
      <alignment horizontal="center" vertical="center"/>
    </xf>
    <xf numFmtId="0" fontId="4" fillId="5" borderId="703" xfId="0" applyFont="1" applyFill="1" applyBorder="1"/>
    <xf numFmtId="0" fontId="5" fillId="5" borderId="703" xfId="0" applyFont="1" applyFill="1" applyBorder="1" applyAlignment="1">
      <alignment horizontal="center" vertical="center" wrapText="1"/>
    </xf>
    <xf numFmtId="0" fontId="2" fillId="5" borderId="703" xfId="0" applyFont="1" applyFill="1" applyBorder="1"/>
    <xf numFmtId="0" fontId="5" fillId="84" borderId="703" xfId="0" applyFont="1" applyFill="1" applyBorder="1" applyAlignment="1">
      <alignment horizontal="center" vertical="center" wrapText="1"/>
    </xf>
    <xf numFmtId="0" fontId="4" fillId="84" borderId="703" xfId="0" applyFont="1" applyFill="1" applyBorder="1"/>
    <xf numFmtId="0" fontId="0" fillId="5" borderId="703" xfId="0" applyFill="1" applyBorder="1"/>
    <xf numFmtId="164" fontId="8" fillId="750" borderId="693" xfId="0" applyNumberFormat="1" applyFont="1" applyFill="1" applyBorder="1" applyAlignment="1">
      <alignment horizontal="center" vertical="center"/>
    </xf>
    <xf numFmtId="17" fontId="1157" fillId="84" borderId="701" xfId="0" applyNumberFormat="1" applyFont="1" applyFill="1" applyBorder="1" applyAlignment="1" applyProtection="1">
      <alignment horizontal="center" vertical="center" wrapText="1"/>
    </xf>
    <xf numFmtId="0" fontId="22" fillId="749" borderId="701" xfId="0" applyFont="1" applyFill="1" applyBorder="1" applyAlignment="1">
      <alignment horizontal="center" vertical="center" wrapText="1"/>
    </xf>
    <xf numFmtId="17" fontId="22" fillId="749" borderId="701" xfId="0" applyNumberFormat="1" applyFont="1" applyFill="1" applyBorder="1" applyAlignment="1">
      <alignment horizontal="center" vertical="center" wrapText="1"/>
    </xf>
    <xf numFmtId="1" fontId="8" fillId="749" borderId="700" xfId="0" applyNumberFormat="1" applyFont="1" applyFill="1" applyBorder="1" applyAlignment="1">
      <alignment horizontal="center" vertical="center"/>
    </xf>
    <xf numFmtId="1" fontId="8" fillId="749" borderId="701" xfId="0" applyNumberFormat="1" applyFont="1" applyFill="1" applyBorder="1" applyAlignment="1">
      <alignment horizontal="center" vertical="center"/>
    </xf>
    <xf numFmtId="164" fontId="8" fillId="749" borderId="700" xfId="0" applyNumberFormat="1" applyFont="1" applyFill="1" applyBorder="1" applyAlignment="1">
      <alignment horizontal="center" vertical="center"/>
    </xf>
    <xf numFmtId="164" fontId="14" fillId="749" borderId="700" xfId="0" applyNumberFormat="1" applyFont="1" applyFill="1" applyBorder="1" applyAlignment="1">
      <alignment horizontal="center" vertical="center"/>
    </xf>
    <xf numFmtId="164" fontId="8" fillId="749" borderId="701" xfId="0" applyNumberFormat="1" applyFont="1" applyFill="1" applyBorder="1" applyAlignment="1">
      <alignment horizontal="center" vertical="center"/>
    </xf>
    <xf numFmtId="164" fontId="14" fillId="749" borderId="701" xfId="0" applyNumberFormat="1" applyFont="1" applyFill="1" applyBorder="1" applyAlignment="1">
      <alignment horizontal="center" vertical="center"/>
    </xf>
    <xf numFmtId="1" fontId="8" fillId="84" borderId="700" xfId="0" applyNumberFormat="1" applyFont="1" applyFill="1" applyBorder="1" applyAlignment="1">
      <alignment horizontal="center" vertical="center"/>
    </xf>
    <xf numFmtId="1" fontId="8" fillId="84" borderId="701" xfId="0" applyNumberFormat="1" applyFont="1" applyFill="1" applyBorder="1" applyAlignment="1">
      <alignment horizontal="center" vertical="center"/>
    </xf>
    <xf numFmtId="164" fontId="8" fillId="84" borderId="700" xfId="0" applyNumberFormat="1" applyFont="1" applyFill="1" applyBorder="1" applyAlignment="1">
      <alignment horizontal="center" vertical="center"/>
    </xf>
    <xf numFmtId="164" fontId="8" fillId="84" borderId="701" xfId="0" applyNumberFormat="1" applyFont="1" applyFill="1" applyBorder="1" applyAlignment="1">
      <alignment horizontal="center" vertical="center"/>
    </xf>
    <xf numFmtId="164" fontId="1161" fillId="749" borderId="700" xfId="0" applyNumberFormat="1" applyFont="1" applyFill="1" applyBorder="1" applyAlignment="1">
      <alignment horizontal="center" vertical="center"/>
    </xf>
    <xf numFmtId="164" fontId="1161" fillId="749" borderId="701" xfId="0" applyNumberFormat="1" applyFont="1" applyFill="1" applyBorder="1" applyAlignment="1">
      <alignment horizontal="center" vertical="center"/>
    </xf>
    <xf numFmtId="164" fontId="1162" fillId="749" borderId="701" xfId="0" applyNumberFormat="1" applyFont="1" applyFill="1" applyBorder="1" applyAlignment="1">
      <alignment horizontal="center" vertical="center"/>
    </xf>
    <xf numFmtId="0" fontId="8" fillId="749" borderId="695" xfId="0" applyFont="1" applyFill="1" applyBorder="1" applyAlignment="1">
      <alignment horizontal="center" vertical="center" wrapText="1"/>
    </xf>
    <xf numFmtId="0" fontId="8" fillId="749" borderId="696" xfId="0" applyFont="1" applyFill="1" applyBorder="1" applyAlignment="1">
      <alignment horizontal="center" vertical="center" wrapText="1"/>
    </xf>
    <xf numFmtId="49" fontId="8" fillId="749" borderId="699" xfId="0" applyNumberFormat="1" applyFont="1" applyFill="1" applyBorder="1" applyAlignment="1">
      <alignment horizontal="center" vertical="center" wrapText="1"/>
    </xf>
    <xf numFmtId="49" fontId="8" fillId="749" borderId="697" xfId="0" applyNumberFormat="1" applyFont="1" applyFill="1" applyBorder="1" applyAlignment="1">
      <alignment horizontal="center" vertical="center" wrapText="1"/>
    </xf>
    <xf numFmtId="0" fontId="1161" fillId="749" borderId="695" xfId="0" applyFont="1" applyFill="1" applyBorder="1" applyAlignment="1">
      <alignment horizontal="center" vertical="center" wrapText="1"/>
    </xf>
    <xf numFmtId="0" fontId="1161" fillId="749" borderId="696" xfId="0" applyFont="1" applyFill="1" applyBorder="1" applyAlignment="1">
      <alignment horizontal="center" vertical="center" wrapText="1"/>
    </xf>
    <xf numFmtId="49" fontId="1161" fillId="749" borderId="697" xfId="0" applyNumberFormat="1" applyFont="1" applyFill="1" applyBorder="1" applyAlignment="1">
      <alignment horizontal="center" vertical="center" wrapText="1"/>
    </xf>
    <xf numFmtId="0" fontId="1160" fillId="749" borderId="701" xfId="0" applyFont="1" applyFill="1" applyBorder="1" applyAlignment="1">
      <alignment horizontal="center" vertical="center" wrapText="1"/>
    </xf>
    <xf numFmtId="17" fontId="1160" fillId="749" borderId="701" xfId="0" applyNumberFormat="1" applyFont="1" applyFill="1" applyBorder="1" applyAlignment="1">
      <alignment horizontal="center" vertical="center" wrapText="1"/>
    </xf>
    <xf numFmtId="0" fontId="8" fillId="749" borderId="699" xfId="0" applyFont="1" applyFill="1" applyBorder="1" applyAlignment="1">
      <alignment horizontal="center" vertical="center" wrapText="1"/>
    </xf>
    <xf numFmtId="49" fontId="8" fillId="84" borderId="699" xfId="0" applyNumberFormat="1" applyFont="1" applyFill="1" applyBorder="1" applyAlignment="1">
      <alignment horizontal="center" vertical="center" wrapText="1"/>
    </xf>
    <xf numFmtId="0" fontId="9" fillId="751" borderId="35" xfId="0" applyFont="1" applyFill="1" applyBorder="1" applyAlignment="1">
      <alignment horizontal="center" vertical="center"/>
    </xf>
    <xf numFmtId="164" fontId="14" fillId="749" borderId="706" xfId="0" applyNumberFormat="1" applyFont="1" applyFill="1" applyBorder="1" applyAlignment="1">
      <alignment horizontal="center" vertical="center"/>
    </xf>
    <xf numFmtId="17" fontId="22" fillId="84" borderId="701" xfId="0" applyNumberFormat="1" applyFont="1" applyFill="1" applyBorder="1" applyAlignment="1">
      <alignment horizontal="center" vertical="center" wrapText="1"/>
    </xf>
    <xf numFmtId="164" fontId="1163" fillId="749" borderId="700" xfId="0" applyNumberFormat="1" applyFont="1" applyFill="1" applyBorder="1" applyAlignment="1">
      <alignment horizontal="center" vertical="center"/>
    </xf>
    <xf numFmtId="17" fontId="22" fillId="0" borderId="701" xfId="0" applyNumberFormat="1" applyFont="1" applyFill="1" applyBorder="1" applyAlignment="1">
      <alignment horizontal="center" vertical="center" wrapText="1"/>
    </xf>
    <xf numFmtId="1" fontId="8" fillId="84" borderId="693" xfId="0" applyNumberFormat="1" applyFont="1" applyFill="1" applyBorder="1" applyAlignment="1">
      <alignment horizontal="center" vertical="center"/>
    </xf>
    <xf numFmtId="49" fontId="8" fillId="753" borderId="697" xfId="0" applyNumberFormat="1" applyFont="1" applyFill="1" applyBorder="1" applyAlignment="1">
      <alignment horizontal="center" vertical="center" wrapText="1"/>
    </xf>
    <xf numFmtId="17" fontId="22" fillId="753" borderId="697" xfId="0" applyNumberFormat="1" applyFont="1" applyFill="1" applyBorder="1" applyAlignment="1">
      <alignment horizontal="center" vertical="center" wrapText="1"/>
    </xf>
    <xf numFmtId="1" fontId="8" fillId="753" borderId="697" xfId="0" applyNumberFormat="1" applyFont="1" applyFill="1" applyBorder="1" applyAlignment="1">
      <alignment horizontal="center" vertical="center"/>
    </xf>
    <xf numFmtId="1" fontId="8" fillId="753" borderId="700" xfId="0" applyNumberFormat="1" applyFont="1" applyFill="1" applyBorder="1" applyAlignment="1">
      <alignment horizontal="center" vertical="center"/>
    </xf>
    <xf numFmtId="1" fontId="8" fillId="753" borderId="701" xfId="0" applyNumberFormat="1" applyFont="1" applyFill="1" applyBorder="1" applyAlignment="1">
      <alignment horizontal="center" vertical="center"/>
    </xf>
    <xf numFmtId="49" fontId="8" fillId="753" borderId="699" xfId="0" applyNumberFormat="1" applyFont="1" applyFill="1" applyBorder="1" applyAlignment="1">
      <alignment horizontal="center" vertical="center" wrapText="1"/>
    </xf>
    <xf numFmtId="17" fontId="22" fillId="753" borderId="701" xfId="0" applyNumberFormat="1" applyFont="1" applyFill="1" applyBorder="1" applyAlignment="1">
      <alignment horizontal="center" vertical="center" wrapText="1"/>
    </xf>
    <xf numFmtId="17" fontId="22" fillId="753" borderId="699" xfId="0" applyNumberFormat="1" applyFont="1" applyFill="1" applyBorder="1" applyAlignment="1">
      <alignment horizontal="center" vertical="center" wrapText="1"/>
    </xf>
    <xf numFmtId="164" fontId="8" fillId="753" borderId="700" xfId="0" applyNumberFormat="1" applyFont="1" applyFill="1" applyBorder="1" applyAlignment="1">
      <alignment horizontal="center" vertical="center"/>
    </xf>
    <xf numFmtId="164" fontId="8" fillId="753" borderId="701" xfId="0" applyNumberFormat="1" applyFont="1" applyFill="1" applyBorder="1" applyAlignment="1">
      <alignment horizontal="center" vertical="center"/>
    </xf>
    <xf numFmtId="164" fontId="14" fillId="753" borderId="701" xfId="0" applyNumberFormat="1" applyFont="1" applyFill="1" applyBorder="1" applyAlignment="1">
      <alignment horizontal="center" vertical="center"/>
    </xf>
    <xf numFmtId="1" fontId="3" fillId="84" borderId="697" xfId="0" applyNumberFormat="1" applyFont="1" applyFill="1" applyBorder="1" applyAlignment="1">
      <alignment horizontal="center" vertical="center"/>
    </xf>
    <xf numFmtId="1" fontId="3" fillId="84" borderId="700" xfId="0" applyNumberFormat="1" applyFont="1" applyFill="1" applyBorder="1" applyAlignment="1">
      <alignment horizontal="center" vertical="center"/>
    </xf>
    <xf numFmtId="1" fontId="3" fillId="84" borderId="701" xfId="0" applyNumberFormat="1" applyFont="1" applyFill="1" applyBorder="1" applyAlignment="1">
      <alignment horizontal="center" vertical="center"/>
    </xf>
    <xf numFmtId="0" fontId="2" fillId="84" borderId="700" xfId="0" applyFont="1" applyFill="1" applyBorder="1"/>
    <xf numFmtId="164" fontId="14" fillId="84" borderId="700" xfId="0" applyNumberFormat="1" applyFont="1" applyFill="1" applyBorder="1" applyAlignment="1">
      <alignment horizontal="center" vertical="center"/>
    </xf>
    <xf numFmtId="164" fontId="3" fillId="84" borderId="699" xfId="0" applyNumberFormat="1" applyFont="1" applyFill="1" applyBorder="1" applyAlignment="1">
      <alignment horizontal="center" vertical="center"/>
    </xf>
    <xf numFmtId="17" fontId="22" fillId="753" borderId="700" xfId="0" applyNumberFormat="1" applyFont="1" applyFill="1" applyBorder="1" applyAlignment="1">
      <alignment horizontal="center" vertical="center" wrapText="1"/>
    </xf>
    <xf numFmtId="17" fontId="22" fillId="749" borderId="700" xfId="0" applyNumberFormat="1" applyFont="1" applyFill="1" applyBorder="1" applyAlignment="1">
      <alignment horizontal="center" vertical="center" wrapText="1"/>
    </xf>
    <xf numFmtId="0" fontId="2" fillId="29" borderId="700" xfId="0" applyFont="1" applyFill="1" applyBorder="1"/>
    <xf numFmtId="17" fontId="1157" fillId="0" borderId="701" xfId="0" applyNumberFormat="1" applyFont="1" applyFill="1" applyBorder="1" applyAlignment="1">
      <alignment horizontal="center" vertical="center" wrapText="1"/>
    </xf>
    <xf numFmtId="164" fontId="1161" fillId="0" borderId="700" xfId="0" applyNumberFormat="1" applyFont="1" applyFill="1" applyBorder="1" applyAlignment="1">
      <alignment horizontal="center" vertical="center"/>
    </xf>
    <xf numFmtId="17" fontId="1160" fillId="0" borderId="701" xfId="0" applyNumberFormat="1" applyFont="1" applyFill="1" applyBorder="1" applyAlignment="1">
      <alignment horizontal="center" vertical="center" wrapText="1"/>
    </xf>
    <xf numFmtId="164" fontId="1162" fillId="0" borderId="701" xfId="0" applyNumberFormat="1" applyFont="1" applyFill="1" applyBorder="1" applyAlignment="1">
      <alignment horizontal="center" vertical="center"/>
    </xf>
    <xf numFmtId="164" fontId="8" fillId="0" borderId="700" xfId="0" applyNumberFormat="1" applyFont="1" applyFill="1" applyBorder="1" applyAlignment="1">
      <alignment horizontal="center" vertical="center"/>
    </xf>
    <xf numFmtId="164" fontId="8" fillId="0" borderId="697" xfId="0" applyNumberFormat="1" applyFont="1" applyFill="1" applyBorder="1" applyAlignment="1">
      <alignment horizontal="center" vertical="center"/>
    </xf>
    <xf numFmtId="49" fontId="1161" fillId="84" borderId="697" xfId="0" applyNumberFormat="1" applyFont="1" applyFill="1" applyBorder="1" applyAlignment="1">
      <alignment horizontal="center" vertical="center" wrapText="1"/>
    </xf>
    <xf numFmtId="164" fontId="1161" fillId="84" borderId="700" xfId="0" applyNumberFormat="1" applyFont="1" applyFill="1" applyBorder="1" applyAlignment="1">
      <alignment horizontal="center" vertical="center"/>
    </xf>
    <xf numFmtId="164" fontId="1161" fillId="84" borderId="701" xfId="0" applyNumberFormat="1" applyFont="1" applyFill="1" applyBorder="1" applyAlignment="1">
      <alignment horizontal="center" vertical="center"/>
    </xf>
    <xf numFmtId="0" fontId="9" fillId="751" borderId="91" xfId="0" applyFont="1" applyFill="1" applyBorder="1" applyAlignment="1">
      <alignment horizontal="center" vertical="center"/>
    </xf>
    <xf numFmtId="0" fontId="4" fillId="5" borderId="700" xfId="0" applyFont="1" applyFill="1" applyBorder="1"/>
    <xf numFmtId="0" fontId="4" fillId="0" borderId="708" xfId="0" applyFont="1" applyBorder="1" applyAlignment="1">
      <alignment horizontal="right" vertical="center" wrapText="1"/>
    </xf>
    <xf numFmtId="0" fontId="4" fillId="5" borderId="707" xfId="0" applyFont="1" applyFill="1" applyBorder="1" applyAlignment="1">
      <alignment horizontal="right" vertical="center" wrapText="1"/>
    </xf>
    <xf numFmtId="0" fontId="1157" fillId="166" borderId="701" xfId="0" applyNumberFormat="1" applyFont="1" applyFill="1" applyBorder="1" applyAlignment="1" applyProtection="1">
      <alignment horizontal="center" vertical="center" wrapText="1"/>
    </xf>
    <xf numFmtId="0" fontId="1157" fillId="168" borderId="701" xfId="0" applyNumberFormat="1" applyFont="1" applyFill="1" applyBorder="1" applyAlignment="1" applyProtection="1">
      <alignment horizontal="center" vertical="center" wrapText="1"/>
    </xf>
    <xf numFmtId="0" fontId="1157" fillId="170" borderId="701" xfId="0" applyNumberFormat="1" applyFont="1" applyFill="1" applyBorder="1" applyAlignment="1" applyProtection="1">
      <alignment horizontal="center" vertical="center" wrapText="1"/>
    </xf>
    <xf numFmtId="17" fontId="1157" fillId="172" borderId="701" xfId="0" applyNumberFormat="1" applyFont="1" applyFill="1" applyBorder="1" applyAlignment="1" applyProtection="1">
      <alignment horizontal="center" vertical="center" wrapText="1"/>
    </xf>
    <xf numFmtId="0" fontId="3" fillId="0" borderId="709" xfId="0" applyFont="1" applyBorder="1" applyAlignment="1">
      <alignment horizontal="right"/>
    </xf>
    <xf numFmtId="0" fontId="9" fillId="5" borderId="11" xfId="0" applyFont="1" applyFill="1" applyBorder="1" applyAlignment="1">
      <alignment horizontal="center" vertical="center"/>
    </xf>
    <xf numFmtId="0" fontId="2" fillId="751" borderId="710" xfId="0" applyFont="1" applyFill="1" applyBorder="1"/>
    <xf numFmtId="49" fontId="1161" fillId="749" borderId="710" xfId="0" applyNumberFormat="1" applyFont="1" applyFill="1" applyBorder="1" applyAlignment="1">
      <alignment horizontal="center" vertical="center" wrapText="1"/>
    </xf>
    <xf numFmtId="49" fontId="1161" fillId="84" borderId="710" xfId="0" applyNumberFormat="1" applyFont="1" applyFill="1" applyBorder="1" applyAlignment="1">
      <alignment horizontal="center" vertical="center" wrapText="1"/>
    </xf>
    <xf numFmtId="17" fontId="1160" fillId="749" borderId="710" xfId="0" applyNumberFormat="1" applyFont="1" applyFill="1" applyBorder="1" applyAlignment="1">
      <alignment horizontal="center" vertical="center" wrapText="1"/>
    </xf>
    <xf numFmtId="17" fontId="1157" fillId="749" borderId="710" xfId="0" applyNumberFormat="1" applyFont="1" applyFill="1" applyBorder="1" applyAlignment="1">
      <alignment horizontal="center" vertical="center" wrapText="1"/>
    </xf>
    <xf numFmtId="164" fontId="8" fillId="23" borderId="103" xfId="0" applyNumberFormat="1" applyFont="1" applyFill="1" applyBorder="1" applyAlignment="1" applyProtection="1">
      <alignment horizontal="left" vertical="center"/>
    </xf>
    <xf numFmtId="164" fontId="8" fillId="23" borderId="694" xfId="0" applyNumberFormat="1" applyFont="1" applyFill="1" applyBorder="1" applyAlignment="1" applyProtection="1">
      <alignment horizontal="left" vertical="center"/>
    </xf>
    <xf numFmtId="164" fontId="8" fillId="23" borderId="707" xfId="0" applyNumberFormat="1" applyFont="1" applyFill="1" applyBorder="1" applyAlignment="1" applyProtection="1">
      <alignment horizontal="left" vertical="center"/>
    </xf>
    <xf numFmtId="0" fontId="3" fillId="5" borderId="708" xfId="0" applyFont="1" applyFill="1" applyBorder="1" applyAlignment="1">
      <alignment horizontal="right" vertical="center"/>
    </xf>
    <xf numFmtId="49" fontId="8" fillId="749" borderId="710" xfId="0" applyNumberFormat="1" applyFont="1" applyFill="1" applyBorder="1" applyAlignment="1">
      <alignment horizontal="center" vertical="center" wrapText="1"/>
    </xf>
    <xf numFmtId="17" fontId="1157" fillId="174" borderId="710" xfId="0" applyNumberFormat="1" applyFont="1" applyFill="1" applyBorder="1" applyAlignment="1" applyProtection="1">
      <alignment horizontal="center" vertical="center" wrapText="1"/>
    </xf>
    <xf numFmtId="17" fontId="1157" fillId="176" borderId="710" xfId="0" applyNumberFormat="1" applyFont="1" applyFill="1" applyBorder="1" applyAlignment="1" applyProtection="1">
      <alignment horizontal="center" vertical="center" wrapText="1"/>
    </xf>
    <xf numFmtId="17" fontId="1157" fillId="178" borderId="710" xfId="0" applyNumberFormat="1" applyFont="1" applyFill="1" applyBorder="1" applyAlignment="1" applyProtection="1">
      <alignment horizontal="center" vertical="center" wrapText="1"/>
    </xf>
    <xf numFmtId="17" fontId="1157" fillId="180" borderId="710" xfId="0" applyNumberFormat="1" applyFont="1" applyFill="1" applyBorder="1" applyAlignment="1" applyProtection="1">
      <alignment horizontal="center" vertical="center" wrapText="1"/>
    </xf>
    <xf numFmtId="17" fontId="1157" fillId="182" borderId="710" xfId="0" applyNumberFormat="1" applyFont="1" applyFill="1" applyBorder="1" applyAlignment="1" applyProtection="1">
      <alignment horizontal="center" vertical="center" wrapText="1"/>
    </xf>
    <xf numFmtId="17" fontId="1157" fillId="184" borderId="710" xfId="0" applyNumberFormat="1" applyFont="1" applyFill="1" applyBorder="1" applyAlignment="1" applyProtection="1">
      <alignment horizontal="center" vertical="center" wrapText="1"/>
    </xf>
    <xf numFmtId="17" fontId="1157" fillId="186" borderId="710" xfId="0" applyNumberFormat="1" applyFont="1" applyFill="1" applyBorder="1" applyAlignment="1" applyProtection="1">
      <alignment horizontal="center" vertical="center" wrapText="1"/>
    </xf>
    <xf numFmtId="17" fontId="1157" fillId="188" borderId="710" xfId="0" applyNumberFormat="1" applyFont="1" applyFill="1" applyBorder="1" applyAlignment="1" applyProtection="1">
      <alignment horizontal="center" vertical="center" wrapText="1"/>
    </xf>
    <xf numFmtId="17" fontId="1157" fillId="190" borderId="710" xfId="0" applyNumberFormat="1" applyFont="1" applyFill="1" applyBorder="1" applyAlignment="1" applyProtection="1">
      <alignment horizontal="center" vertical="center" wrapText="1"/>
    </xf>
    <xf numFmtId="17" fontId="1157" fillId="192" borderId="710" xfId="0" applyNumberFormat="1" applyFont="1" applyFill="1" applyBorder="1" applyAlignment="1" applyProtection="1">
      <alignment horizontal="center" vertical="center" wrapText="1"/>
    </xf>
    <xf numFmtId="17" fontId="1157" fillId="194" borderId="710" xfId="0" applyNumberFormat="1" applyFont="1" applyFill="1" applyBorder="1" applyAlignment="1" applyProtection="1">
      <alignment horizontal="center" vertical="center" wrapText="1"/>
    </xf>
    <xf numFmtId="17" fontId="1157" fillId="196" borderId="710" xfId="0" applyNumberFormat="1" applyFont="1" applyFill="1" applyBorder="1" applyAlignment="1" applyProtection="1">
      <alignment horizontal="center" vertical="center" wrapText="1"/>
    </xf>
    <xf numFmtId="17" fontId="1157" fillId="84" borderId="710" xfId="0" applyNumberFormat="1" applyFont="1" applyFill="1" applyBorder="1" applyAlignment="1" applyProtection="1">
      <alignment horizontal="center" vertical="center" wrapText="1"/>
    </xf>
    <xf numFmtId="0" fontId="3" fillId="0" borderId="711" xfId="0" applyFont="1" applyBorder="1" applyAlignment="1">
      <alignment horizontal="right"/>
    </xf>
    <xf numFmtId="0" fontId="3" fillId="0" borderId="712" xfId="0" applyFont="1" applyBorder="1" applyAlignment="1">
      <alignment horizontal="right"/>
    </xf>
    <xf numFmtId="0" fontId="4" fillId="751" borderId="710" xfId="0" applyFont="1" applyFill="1" applyBorder="1"/>
    <xf numFmtId="49" fontId="8" fillId="753" borderId="710" xfId="0" applyNumberFormat="1" applyFont="1" applyFill="1" applyBorder="1" applyAlignment="1">
      <alignment horizontal="center" vertical="center" wrapText="1"/>
    </xf>
    <xf numFmtId="17" fontId="22" fillId="749" borderId="710" xfId="0" applyNumberFormat="1" applyFont="1" applyFill="1" applyBorder="1" applyAlignment="1">
      <alignment horizontal="center" vertical="center" wrapText="1"/>
    </xf>
    <xf numFmtId="164" fontId="8" fillId="0" borderId="713" xfId="0" applyNumberFormat="1" applyFont="1" applyFill="1" applyBorder="1" applyAlignment="1" applyProtection="1">
      <alignment horizontal="left" vertical="center"/>
    </xf>
    <xf numFmtId="0" fontId="4" fillId="5" borderId="90" xfId="0" applyFont="1" applyFill="1" applyBorder="1" applyAlignment="1">
      <alignment horizontal="right" vertical="center" wrapText="1"/>
    </xf>
    <xf numFmtId="0" fontId="3" fillId="0" borderId="714" xfId="0" applyFont="1" applyBorder="1" applyAlignment="1">
      <alignment horizontal="right"/>
    </xf>
    <xf numFmtId="0" fontId="3" fillId="0" borderId="715" xfId="0" applyFont="1" applyBorder="1" applyAlignment="1">
      <alignment horizontal="right"/>
    </xf>
    <xf numFmtId="17" fontId="1165" fillId="84" borderId="700" xfId="0" applyNumberFormat="1" applyFont="1" applyFill="1" applyBorder="1" applyAlignment="1">
      <alignment horizontal="center" vertical="center" wrapText="1"/>
    </xf>
    <xf numFmtId="0" fontId="9" fillId="751" borderId="716" xfId="0" applyFont="1" applyFill="1" applyBorder="1" applyAlignment="1">
      <alignment horizontal="center" vertical="center"/>
    </xf>
    <xf numFmtId="0" fontId="10" fillId="5" borderId="700" xfId="0" applyFont="1" applyFill="1" applyBorder="1"/>
    <xf numFmtId="0" fontId="5" fillId="751" borderId="717" xfId="0" applyFont="1" applyFill="1" applyBorder="1" applyAlignment="1">
      <alignment horizontal="center" vertical="center" wrapText="1"/>
    </xf>
    <xf numFmtId="0" fontId="4" fillId="0" borderId="718" xfId="0" applyFont="1" applyBorder="1" applyAlignment="1">
      <alignment horizontal="right" vertical="center" wrapText="1"/>
    </xf>
    <xf numFmtId="0" fontId="8" fillId="749" borderId="717" xfId="0" applyFont="1" applyFill="1" applyBorder="1" applyAlignment="1">
      <alignment horizontal="center" vertical="center" wrapText="1"/>
    </xf>
    <xf numFmtId="49" fontId="8" fillId="749" borderId="717" xfId="0" applyNumberFormat="1" applyFont="1" applyFill="1" applyBorder="1" applyAlignment="1">
      <alignment horizontal="center" vertical="center" wrapText="1"/>
    </xf>
    <xf numFmtId="49" fontId="8" fillId="84" borderId="717" xfId="0" applyNumberFormat="1" applyFont="1" applyFill="1" applyBorder="1" applyAlignment="1">
      <alignment horizontal="center" vertical="center" wrapText="1"/>
    </xf>
    <xf numFmtId="49" fontId="8" fillId="753" borderId="717" xfId="0" applyNumberFormat="1" applyFont="1" applyFill="1" applyBorder="1" applyAlignment="1">
      <alignment horizontal="center" vertical="center" wrapText="1"/>
    </xf>
    <xf numFmtId="0" fontId="4" fillId="5" borderId="719" xfId="0" applyNumberFormat="1" applyFont="1" applyFill="1" applyBorder="1" applyAlignment="1">
      <alignment horizontal="right"/>
    </xf>
    <xf numFmtId="0" fontId="4" fillId="5" borderId="694" xfId="0" applyNumberFormat="1" applyFont="1" applyFill="1" applyBorder="1" applyAlignment="1">
      <alignment horizontal="right"/>
    </xf>
    <xf numFmtId="0" fontId="4" fillId="5" borderId="707" xfId="0" applyNumberFormat="1" applyFont="1" applyFill="1" applyBorder="1" applyAlignment="1">
      <alignment horizontal="right"/>
    </xf>
    <xf numFmtId="0" fontId="1157" fillId="166" borderId="717" xfId="0" applyNumberFormat="1" applyFont="1" applyFill="1" applyBorder="1" applyAlignment="1" applyProtection="1">
      <alignment horizontal="center" vertical="center" wrapText="1"/>
    </xf>
    <xf numFmtId="0" fontId="1157" fillId="168" borderId="717" xfId="0" applyNumberFormat="1" applyFont="1" applyFill="1" applyBorder="1" applyAlignment="1" applyProtection="1">
      <alignment horizontal="center" vertical="center" wrapText="1"/>
    </xf>
    <xf numFmtId="0" fontId="1157" fillId="170" borderId="717" xfId="0" applyNumberFormat="1" applyFont="1" applyFill="1" applyBorder="1" applyAlignment="1" applyProtection="1">
      <alignment horizontal="center" vertical="center" wrapText="1"/>
    </xf>
    <xf numFmtId="17" fontId="1157" fillId="172" borderId="717" xfId="0" applyNumberFormat="1" applyFont="1" applyFill="1" applyBorder="1" applyAlignment="1" applyProtection="1">
      <alignment horizontal="center" vertical="center" wrapText="1"/>
    </xf>
    <xf numFmtId="17" fontId="1157" fillId="174" borderId="717" xfId="0" applyNumberFormat="1" applyFont="1" applyFill="1" applyBorder="1" applyAlignment="1" applyProtection="1">
      <alignment horizontal="center" vertical="center" wrapText="1"/>
    </xf>
    <xf numFmtId="17" fontId="1157" fillId="176" borderId="717" xfId="0" applyNumberFormat="1" applyFont="1" applyFill="1" applyBorder="1" applyAlignment="1" applyProtection="1">
      <alignment horizontal="center" vertical="center" wrapText="1"/>
    </xf>
    <xf numFmtId="17" fontId="1157" fillId="178" borderId="717" xfId="0" applyNumberFormat="1" applyFont="1" applyFill="1" applyBorder="1" applyAlignment="1" applyProtection="1">
      <alignment horizontal="center" vertical="center" wrapText="1"/>
    </xf>
    <xf numFmtId="17" fontId="1157" fillId="180" borderId="717" xfId="0" applyNumberFormat="1" applyFont="1" applyFill="1" applyBorder="1" applyAlignment="1" applyProtection="1">
      <alignment horizontal="center" vertical="center" wrapText="1"/>
    </xf>
    <xf numFmtId="17" fontId="1157" fillId="182" borderId="717" xfId="0" applyNumberFormat="1" applyFont="1" applyFill="1" applyBorder="1" applyAlignment="1" applyProtection="1">
      <alignment horizontal="center" vertical="center" wrapText="1"/>
    </xf>
    <xf numFmtId="17" fontId="1157" fillId="184" borderId="717" xfId="0" applyNumberFormat="1" applyFont="1" applyFill="1" applyBorder="1" applyAlignment="1" applyProtection="1">
      <alignment horizontal="center" vertical="center" wrapText="1"/>
    </xf>
    <xf numFmtId="17" fontId="1157" fillId="186" borderId="717" xfId="0" applyNumberFormat="1" applyFont="1" applyFill="1" applyBorder="1" applyAlignment="1" applyProtection="1">
      <alignment horizontal="center" vertical="center" wrapText="1"/>
    </xf>
    <xf numFmtId="17" fontId="1157" fillId="188" borderId="717" xfId="0" applyNumberFormat="1" applyFont="1" applyFill="1" applyBorder="1" applyAlignment="1" applyProtection="1">
      <alignment horizontal="center" vertical="center" wrapText="1"/>
    </xf>
    <xf numFmtId="17" fontId="1157" fillId="190" borderId="717" xfId="0" applyNumberFormat="1" applyFont="1" applyFill="1" applyBorder="1" applyAlignment="1" applyProtection="1">
      <alignment horizontal="center" vertical="center" wrapText="1"/>
    </xf>
    <xf numFmtId="17" fontId="1157" fillId="192" borderId="717" xfId="0" applyNumberFormat="1" applyFont="1" applyFill="1" applyBorder="1" applyAlignment="1" applyProtection="1">
      <alignment horizontal="center" vertical="center" wrapText="1"/>
    </xf>
    <xf numFmtId="17" fontId="1157" fillId="194" borderId="717" xfId="0" applyNumberFormat="1" applyFont="1" applyFill="1" applyBorder="1" applyAlignment="1" applyProtection="1">
      <alignment horizontal="center" vertical="center" wrapText="1"/>
    </xf>
    <xf numFmtId="17" fontId="1157" fillId="196" borderId="717" xfId="0" applyNumberFormat="1" applyFont="1" applyFill="1" applyBorder="1" applyAlignment="1" applyProtection="1">
      <alignment horizontal="center" vertical="center" wrapText="1"/>
    </xf>
    <xf numFmtId="17" fontId="1157" fillId="84" borderId="717" xfId="0" applyNumberFormat="1" applyFont="1" applyFill="1" applyBorder="1" applyAlignment="1" applyProtection="1">
      <alignment horizontal="center" vertical="center" wrapText="1"/>
    </xf>
    <xf numFmtId="17" fontId="22" fillId="753" borderId="717" xfId="0" applyNumberFormat="1" applyFont="1" applyFill="1" applyBorder="1" applyAlignment="1">
      <alignment horizontal="center" vertical="center" wrapText="1"/>
    </xf>
    <xf numFmtId="0" fontId="3" fillId="5" borderId="709" xfId="0" applyFont="1" applyFill="1" applyBorder="1" applyAlignment="1">
      <alignment horizontal="right"/>
    </xf>
    <xf numFmtId="0" fontId="3" fillId="5" borderId="714" xfId="0" applyFont="1" applyFill="1" applyBorder="1" applyAlignment="1">
      <alignment horizontal="right"/>
    </xf>
    <xf numFmtId="0" fontId="3" fillId="5" borderId="715" xfId="0" applyFont="1" applyFill="1" applyBorder="1" applyAlignment="1">
      <alignment horizontal="right"/>
    </xf>
    <xf numFmtId="0" fontId="5" fillId="751" borderId="717" xfId="0" applyFont="1" applyFill="1" applyBorder="1" applyAlignment="1">
      <alignment vertical="center" wrapText="1"/>
    </xf>
    <xf numFmtId="0" fontId="573" fillId="165" borderId="695" xfId="0" applyNumberFormat="1" applyFont="1" applyFill="1" applyBorder="1" applyAlignment="1" applyProtection="1">
      <alignment horizontal="center" vertical="center" wrapText="1"/>
    </xf>
    <xf numFmtId="0" fontId="575" fillId="167" borderId="695" xfId="0" applyNumberFormat="1" applyFont="1" applyFill="1" applyBorder="1" applyAlignment="1" applyProtection="1">
      <alignment horizontal="center" vertical="center" wrapText="1"/>
    </xf>
    <xf numFmtId="0" fontId="577" fillId="169" borderId="695" xfId="0" applyNumberFormat="1" applyFont="1" applyFill="1" applyBorder="1" applyAlignment="1" applyProtection="1">
      <alignment horizontal="center" vertical="center" wrapText="1"/>
    </xf>
    <xf numFmtId="49" fontId="579" fillId="171" borderId="696" xfId="0" applyNumberFormat="1" applyFont="1" applyFill="1" applyBorder="1" applyAlignment="1" applyProtection="1">
      <alignment horizontal="center" vertical="center" wrapText="1"/>
    </xf>
    <xf numFmtId="49" fontId="581" fillId="173" borderId="717" xfId="0" applyNumberFormat="1" applyFont="1" applyFill="1" applyBorder="1" applyAlignment="1" applyProtection="1">
      <alignment horizontal="center" vertical="center" wrapText="1"/>
    </xf>
    <xf numFmtId="49" fontId="583" fillId="175" borderId="717" xfId="0" applyNumberFormat="1" applyFont="1" applyFill="1" applyBorder="1" applyAlignment="1" applyProtection="1">
      <alignment horizontal="center" vertical="center" wrapText="1"/>
    </xf>
    <xf numFmtId="49" fontId="585" fillId="177" borderId="717" xfId="0" applyNumberFormat="1" applyFont="1" applyFill="1" applyBorder="1" applyAlignment="1" applyProtection="1">
      <alignment horizontal="center" vertical="center" wrapText="1"/>
    </xf>
    <xf numFmtId="49" fontId="587" fillId="179" borderId="717" xfId="0" applyNumberFormat="1" applyFont="1" applyFill="1" applyBorder="1" applyAlignment="1" applyProtection="1">
      <alignment horizontal="center" vertical="center" wrapText="1"/>
    </xf>
    <xf numFmtId="49" fontId="589" fillId="181" borderId="717" xfId="0" applyNumberFormat="1" applyFont="1" applyFill="1" applyBorder="1" applyAlignment="1" applyProtection="1">
      <alignment horizontal="center" vertical="center" wrapText="1"/>
    </xf>
    <xf numFmtId="49" fontId="591" fillId="183" borderId="717" xfId="0" applyNumberFormat="1" applyFont="1" applyFill="1" applyBorder="1" applyAlignment="1" applyProtection="1">
      <alignment horizontal="center" vertical="center" wrapText="1"/>
    </xf>
    <xf numFmtId="49" fontId="593" fillId="185" borderId="717" xfId="0" applyNumberFormat="1" applyFont="1" applyFill="1" applyBorder="1" applyAlignment="1" applyProtection="1">
      <alignment horizontal="center" vertical="center" wrapText="1"/>
    </xf>
    <xf numFmtId="49" fontId="595" fillId="187" borderId="717" xfId="0" applyNumberFormat="1" applyFont="1" applyFill="1" applyBorder="1" applyAlignment="1" applyProtection="1">
      <alignment horizontal="center" vertical="center" wrapText="1"/>
    </xf>
    <xf numFmtId="49" fontId="597" fillId="189" borderId="717" xfId="0" applyNumberFormat="1" applyFont="1" applyFill="1" applyBorder="1" applyAlignment="1" applyProtection="1">
      <alignment horizontal="center" vertical="center" wrapText="1"/>
    </xf>
    <xf numFmtId="49" fontId="599" fillId="191" borderId="717" xfId="0" applyNumberFormat="1" applyFont="1" applyFill="1" applyBorder="1" applyAlignment="1" applyProtection="1">
      <alignment horizontal="center" vertical="center" wrapText="1"/>
    </xf>
    <xf numFmtId="49" fontId="601" fillId="193" borderId="717" xfId="0" applyNumberFormat="1" applyFont="1" applyFill="1" applyBorder="1" applyAlignment="1" applyProtection="1">
      <alignment horizontal="center" vertical="center" wrapText="1"/>
    </xf>
    <xf numFmtId="49" fontId="603" fillId="195" borderId="717" xfId="0" applyNumberFormat="1" applyFont="1" applyFill="1" applyBorder="1" applyAlignment="1" applyProtection="1">
      <alignment horizontal="center" vertical="center" wrapText="1"/>
    </xf>
    <xf numFmtId="0" fontId="4" fillId="5" borderId="694" xfId="0" applyFont="1" applyFill="1" applyBorder="1" applyAlignment="1">
      <alignment horizontal="right" vertical="center" wrapText="1"/>
    </xf>
    <xf numFmtId="0" fontId="1160" fillId="170" borderId="701" xfId="0" applyNumberFormat="1" applyFont="1" applyFill="1" applyBorder="1" applyAlignment="1" applyProtection="1">
      <alignment horizontal="center" vertical="center" wrapText="1"/>
    </xf>
    <xf numFmtId="17" fontId="1160" fillId="172" borderId="701" xfId="0" applyNumberFormat="1" applyFont="1" applyFill="1" applyBorder="1" applyAlignment="1" applyProtection="1">
      <alignment horizontal="center" vertical="center" wrapText="1"/>
    </xf>
    <xf numFmtId="17" fontId="1160" fillId="178" borderId="717" xfId="0" applyNumberFormat="1" applyFont="1" applyFill="1" applyBorder="1" applyAlignment="1" applyProtection="1">
      <alignment horizontal="center" vertical="center" wrapText="1"/>
    </xf>
    <xf numFmtId="17" fontId="1160" fillId="180" borderId="717" xfId="0" applyNumberFormat="1" applyFont="1" applyFill="1" applyBorder="1" applyAlignment="1" applyProtection="1">
      <alignment horizontal="center" vertical="center" wrapText="1"/>
    </xf>
    <xf numFmtId="17" fontId="1160" fillId="186" borderId="717" xfId="0" applyNumberFormat="1" applyFont="1" applyFill="1" applyBorder="1" applyAlignment="1" applyProtection="1">
      <alignment horizontal="center" vertical="center" wrapText="1"/>
    </xf>
    <xf numFmtId="17" fontId="1160" fillId="188" borderId="717" xfId="0" applyNumberFormat="1" applyFont="1" applyFill="1" applyBorder="1" applyAlignment="1" applyProtection="1">
      <alignment horizontal="center" vertical="center" wrapText="1"/>
    </xf>
    <xf numFmtId="17" fontId="1160" fillId="194" borderId="717" xfId="0" applyNumberFormat="1" applyFont="1" applyFill="1" applyBorder="1" applyAlignment="1" applyProtection="1">
      <alignment horizontal="center" vertical="center" wrapText="1"/>
    </xf>
    <xf numFmtId="17" fontId="1164" fillId="84" borderId="717" xfId="0" applyNumberFormat="1" applyFont="1" applyFill="1" applyBorder="1" applyAlignment="1" applyProtection="1">
      <alignment horizontal="center" vertical="center" wrapText="1"/>
    </xf>
    <xf numFmtId="164" fontId="4" fillId="23" borderId="713" xfId="0" applyNumberFormat="1" applyFont="1" applyFill="1" applyBorder="1" applyAlignment="1" applyProtection="1">
      <alignment horizontal="right" vertical="center"/>
    </xf>
    <xf numFmtId="164" fontId="4" fillId="23" borderId="694" xfId="0" applyNumberFormat="1" applyFont="1" applyFill="1" applyBorder="1" applyAlignment="1" applyProtection="1">
      <alignment horizontal="right" vertical="center"/>
    </xf>
    <xf numFmtId="164" fontId="4" fillId="23" borderId="707" xfId="0" applyNumberFormat="1" applyFont="1" applyFill="1" applyBorder="1" applyAlignment="1" applyProtection="1">
      <alignment horizontal="right" vertical="center"/>
    </xf>
    <xf numFmtId="0" fontId="574" fillId="166" borderId="701" xfId="0" applyNumberFormat="1" applyFont="1" applyFill="1" applyBorder="1" applyAlignment="1" applyProtection="1">
      <alignment horizontal="center" vertical="center" wrapText="1"/>
    </xf>
    <xf numFmtId="0" fontId="576" fillId="168" borderId="701" xfId="0" applyNumberFormat="1" applyFont="1" applyFill="1" applyBorder="1" applyAlignment="1" applyProtection="1">
      <alignment horizontal="center" vertical="center" wrapText="1"/>
    </xf>
    <xf numFmtId="0" fontId="578" fillId="170" borderId="701" xfId="0" applyNumberFormat="1" applyFont="1" applyFill="1" applyBorder="1" applyAlignment="1" applyProtection="1">
      <alignment horizontal="center" vertical="center" wrapText="1"/>
    </xf>
    <xf numFmtId="17" fontId="580" fillId="172" borderId="701" xfId="0" applyNumberFormat="1" applyFont="1" applyFill="1" applyBorder="1" applyAlignment="1" applyProtection="1">
      <alignment horizontal="center" vertical="center" wrapText="1"/>
    </xf>
    <xf numFmtId="17" fontId="582" fillId="174" borderId="717" xfId="0" applyNumberFormat="1" applyFont="1" applyFill="1" applyBorder="1" applyAlignment="1" applyProtection="1">
      <alignment horizontal="center" vertical="center" wrapText="1"/>
    </xf>
    <xf numFmtId="17" fontId="584" fillId="176" borderId="717" xfId="0" applyNumberFormat="1" applyFont="1" applyFill="1" applyBorder="1" applyAlignment="1" applyProtection="1">
      <alignment horizontal="center" vertical="center" wrapText="1"/>
    </xf>
    <xf numFmtId="17" fontId="586" fillId="178" borderId="717" xfId="0" applyNumberFormat="1" applyFont="1" applyFill="1" applyBorder="1" applyAlignment="1" applyProtection="1">
      <alignment horizontal="center" vertical="center" wrapText="1"/>
    </xf>
    <xf numFmtId="17" fontId="588" fillId="180" borderId="717" xfId="0" applyNumberFormat="1" applyFont="1" applyFill="1" applyBorder="1" applyAlignment="1" applyProtection="1">
      <alignment horizontal="center" vertical="center" wrapText="1"/>
    </xf>
    <xf numFmtId="17" fontId="590" fillId="182" borderId="717" xfId="0" applyNumberFormat="1" applyFont="1" applyFill="1" applyBorder="1" applyAlignment="1" applyProtection="1">
      <alignment horizontal="center" vertical="center" wrapText="1"/>
    </xf>
    <xf numFmtId="17" fontId="592" fillId="184" borderId="717" xfId="0" applyNumberFormat="1" applyFont="1" applyFill="1" applyBorder="1" applyAlignment="1" applyProtection="1">
      <alignment horizontal="center" vertical="center" wrapText="1"/>
    </xf>
    <xf numFmtId="17" fontId="594" fillId="186" borderId="717" xfId="0" applyNumberFormat="1" applyFont="1" applyFill="1" applyBorder="1" applyAlignment="1" applyProtection="1">
      <alignment horizontal="center" vertical="center" wrapText="1"/>
    </xf>
    <xf numFmtId="17" fontId="596" fillId="188" borderId="717" xfId="0" applyNumberFormat="1" applyFont="1" applyFill="1" applyBorder="1" applyAlignment="1" applyProtection="1">
      <alignment horizontal="center" vertical="center" wrapText="1"/>
    </xf>
    <xf numFmtId="17" fontId="598" fillId="190" borderId="717" xfId="0" applyNumberFormat="1" applyFont="1" applyFill="1" applyBorder="1" applyAlignment="1" applyProtection="1">
      <alignment horizontal="center" vertical="center" wrapText="1"/>
    </xf>
    <xf numFmtId="17" fontId="600" fillId="192" borderId="717" xfId="0" applyNumberFormat="1" applyFont="1" applyFill="1" applyBorder="1" applyAlignment="1" applyProtection="1">
      <alignment horizontal="center" vertical="center" wrapText="1"/>
    </xf>
    <xf numFmtId="17" fontId="602" fillId="194" borderId="717" xfId="0" applyNumberFormat="1" applyFont="1" applyFill="1" applyBorder="1" applyAlignment="1" applyProtection="1">
      <alignment horizontal="center" vertical="center" wrapText="1"/>
    </xf>
    <xf numFmtId="0" fontId="3" fillId="5" borderId="720" xfId="0" applyFont="1" applyFill="1" applyBorder="1" applyAlignment="1">
      <alignment horizontal="right"/>
    </xf>
    <xf numFmtId="0" fontId="3" fillId="5" borderId="721" xfId="0" applyFont="1" applyFill="1" applyBorder="1" applyAlignment="1">
      <alignment horizontal="right"/>
    </xf>
    <xf numFmtId="0" fontId="3" fillId="5" borderId="722" xfId="0" applyFont="1" applyFill="1" applyBorder="1" applyAlignment="1">
      <alignment horizontal="right"/>
    </xf>
    <xf numFmtId="0" fontId="4" fillId="0" borderId="725" xfId="0" applyFont="1" applyBorder="1" applyAlignment="1">
      <alignment horizontal="right" vertical="center" wrapText="1"/>
    </xf>
    <xf numFmtId="0" fontId="4" fillId="5" borderId="723" xfId="0" applyFont="1" applyFill="1" applyBorder="1" applyAlignment="1">
      <alignment horizontal="right" vertical="center" wrapText="1"/>
    </xf>
    <xf numFmtId="0" fontId="3" fillId="5" borderId="725" xfId="0" applyFont="1" applyFill="1" applyBorder="1" applyAlignment="1">
      <alignment horizontal="right" vertical="center"/>
    </xf>
    <xf numFmtId="0" fontId="4" fillId="0" borderId="27" xfId="0" applyFont="1" applyBorder="1"/>
    <xf numFmtId="0" fontId="4" fillId="29" borderId="700" xfId="0" applyFont="1" applyFill="1" applyBorder="1"/>
    <xf numFmtId="17" fontId="22" fillId="749" borderId="717" xfId="0" applyNumberFormat="1" applyFont="1" applyFill="1" applyBorder="1" applyAlignment="1">
      <alignment horizontal="center" vertical="center" wrapText="1"/>
    </xf>
    <xf numFmtId="0" fontId="3" fillId="5" borderId="728" xfId="0" applyFont="1" applyFill="1" applyBorder="1" applyAlignment="1">
      <alignment horizontal="right"/>
    </xf>
    <xf numFmtId="1" fontId="8" fillId="749" borderId="729" xfId="0" applyNumberFormat="1" applyFont="1" applyFill="1" applyBorder="1" applyAlignment="1">
      <alignment horizontal="center" vertical="center"/>
    </xf>
    <xf numFmtId="0" fontId="9" fillId="0" borderId="11" xfId="0" applyFont="1" applyBorder="1" applyAlignment="1">
      <alignment horizontal="center" vertical="center"/>
    </xf>
    <xf numFmtId="0" fontId="4" fillId="5" borderId="731" xfId="0" applyFont="1" applyFill="1" applyBorder="1" applyAlignment="1">
      <alignment horizontal="right" vertical="center" wrapText="1"/>
    </xf>
    <xf numFmtId="164" fontId="8" fillId="23" borderId="713" xfId="0" applyNumberFormat="1" applyFont="1" applyFill="1" applyBorder="1" applyAlignment="1" applyProtection="1">
      <alignment horizontal="right" vertical="center"/>
    </xf>
    <xf numFmtId="164" fontId="8" fillId="23" borderId="694" xfId="0" applyNumberFormat="1" applyFont="1" applyFill="1" applyBorder="1" applyAlignment="1" applyProtection="1">
      <alignment horizontal="right" vertical="center"/>
    </xf>
    <xf numFmtId="164" fontId="8" fillId="23" borderId="731" xfId="0" applyNumberFormat="1" applyFont="1" applyFill="1" applyBorder="1" applyAlignment="1" applyProtection="1">
      <alignment horizontal="right" vertical="center"/>
    </xf>
    <xf numFmtId="0" fontId="3" fillId="0" borderId="725" xfId="0" applyFont="1" applyBorder="1" applyAlignment="1">
      <alignment horizontal="right" vertical="center"/>
    </xf>
    <xf numFmtId="0" fontId="9" fillId="751" borderId="732" xfId="0" applyFont="1" applyFill="1" applyBorder="1" applyAlignment="1">
      <alignment horizontal="center" vertical="center"/>
    </xf>
    <xf numFmtId="0" fontId="4" fillId="0" borderId="14" xfId="0" applyFont="1" applyBorder="1"/>
    <xf numFmtId="1" fontId="23" fillId="24" borderId="700" xfId="0" applyNumberFormat="1" applyFont="1" applyFill="1" applyBorder="1" applyAlignment="1" applyProtection="1">
      <alignment horizontal="center" vertical="center"/>
    </xf>
    <xf numFmtId="0" fontId="3" fillId="5" borderId="81" xfId="0" applyFont="1" applyFill="1" applyBorder="1" applyAlignment="1">
      <alignment horizontal="right"/>
    </xf>
    <xf numFmtId="0" fontId="18" fillId="5" borderId="701" xfId="0" applyNumberFormat="1" applyFont="1" applyFill="1" applyBorder="1" applyAlignment="1" applyProtection="1"/>
    <xf numFmtId="0" fontId="4" fillId="5" borderId="733" xfId="0" applyFont="1" applyFill="1" applyBorder="1"/>
    <xf numFmtId="0" fontId="4" fillId="5" borderId="701" xfId="0" applyFont="1" applyFill="1" applyBorder="1"/>
    <xf numFmtId="0" fontId="4" fillId="5" borderId="734" xfId="0" applyFont="1" applyFill="1" applyBorder="1"/>
    <xf numFmtId="0" fontId="4" fillId="5" borderId="735" xfId="0" applyFont="1" applyFill="1" applyBorder="1"/>
    <xf numFmtId="0" fontId="4" fillId="29" borderId="701" xfId="0" applyFont="1" applyFill="1" applyBorder="1"/>
    <xf numFmtId="0" fontId="4" fillId="5" borderId="730" xfId="0" applyFont="1" applyFill="1" applyBorder="1"/>
    <xf numFmtId="0" fontId="9" fillId="751" borderId="736" xfId="0" applyFont="1" applyFill="1" applyBorder="1" applyAlignment="1">
      <alignment horizontal="center" vertical="center"/>
    </xf>
    <xf numFmtId="0" fontId="4" fillId="29" borderId="723" xfId="0" applyFont="1" applyFill="1" applyBorder="1" applyAlignment="1">
      <alignment horizontal="right" vertical="center" wrapText="1"/>
    </xf>
    <xf numFmtId="0" fontId="4" fillId="29" borderId="731" xfId="0" applyFont="1" applyFill="1" applyBorder="1" applyAlignment="1">
      <alignment horizontal="right" vertical="center" wrapText="1"/>
    </xf>
    <xf numFmtId="0" fontId="4" fillId="751" borderId="717" xfId="0" applyFont="1" applyFill="1" applyBorder="1"/>
    <xf numFmtId="0" fontId="8" fillId="749" borderId="726" xfId="0" applyFont="1" applyFill="1" applyBorder="1" applyAlignment="1">
      <alignment horizontal="center" vertical="center" wrapText="1"/>
    </xf>
    <xf numFmtId="49" fontId="8" fillId="749" borderId="727" xfId="0" applyNumberFormat="1" applyFont="1" applyFill="1" applyBorder="1" applyAlignment="1">
      <alignment horizontal="center" vertical="center" wrapText="1"/>
    </xf>
    <xf numFmtId="164" fontId="8" fillId="23" borderId="719" xfId="0" applyNumberFormat="1" applyFont="1" applyFill="1" applyBorder="1" applyAlignment="1" applyProtection="1">
      <alignment horizontal="right" vertical="center"/>
    </xf>
    <xf numFmtId="164" fontId="8" fillId="749" borderId="717" xfId="0" applyNumberFormat="1" applyFont="1" applyFill="1" applyBorder="1" applyAlignment="1">
      <alignment horizontal="center" vertical="center"/>
    </xf>
    <xf numFmtId="49" fontId="8" fillId="749" borderId="700" xfId="0" applyNumberFormat="1" applyFont="1" applyFill="1" applyBorder="1" applyAlignment="1">
      <alignment horizontal="center" vertical="center" wrapText="1"/>
    </xf>
    <xf numFmtId="49" fontId="8" fillId="84" borderId="700" xfId="0" applyNumberFormat="1" applyFont="1" applyFill="1" applyBorder="1" applyAlignment="1">
      <alignment horizontal="center" vertical="center" wrapText="1"/>
    </xf>
    <xf numFmtId="1" fontId="8" fillId="84" borderId="730" xfId="0" applyNumberFormat="1" applyFont="1" applyFill="1" applyBorder="1" applyAlignment="1">
      <alignment horizontal="center" vertical="center"/>
    </xf>
    <xf numFmtId="49" fontId="1167" fillId="83" borderId="698" xfId="0" applyNumberFormat="1" applyFont="1" applyFill="1" applyBorder="1" applyAlignment="1" applyProtection="1">
      <alignment horizontal="center" vertical="center" wrapText="1"/>
    </xf>
    <xf numFmtId="17" fontId="1168" fillId="83" borderId="710" xfId="0" applyNumberFormat="1" applyFont="1" applyFill="1" applyBorder="1" applyAlignment="1" applyProtection="1">
      <alignment horizontal="center" vertical="center" wrapText="1"/>
    </xf>
    <xf numFmtId="1" fontId="1167" fillId="25" borderId="693" xfId="0" applyNumberFormat="1" applyFont="1" applyFill="1" applyBorder="1" applyAlignment="1" applyProtection="1">
      <alignment horizontal="center" vertical="center"/>
    </xf>
    <xf numFmtId="1" fontId="1167" fillId="25" borderId="730" xfId="0" applyNumberFormat="1" applyFont="1" applyFill="1" applyBorder="1" applyAlignment="1" applyProtection="1">
      <alignment horizontal="center" vertical="center"/>
    </xf>
    <xf numFmtId="0" fontId="4" fillId="0" borderId="81" xfId="0" applyFont="1" applyBorder="1" applyAlignment="1">
      <alignment horizontal="right" vertical="center" wrapText="1"/>
    </xf>
    <xf numFmtId="0" fontId="493" fillId="85" borderId="84" xfId="0" applyNumberFormat="1" applyFont="1" applyFill="1" applyBorder="1" applyAlignment="1" applyProtection="1">
      <alignment horizontal="center" vertical="center" wrapText="1"/>
    </xf>
    <xf numFmtId="0" fontId="494" fillId="86" borderId="84" xfId="0" applyNumberFormat="1" applyFont="1" applyFill="1" applyBorder="1" applyAlignment="1" applyProtection="1">
      <alignment horizontal="center" vertical="center" wrapText="1"/>
    </xf>
    <xf numFmtId="0" fontId="495" fillId="87" borderId="84" xfId="0" applyNumberFormat="1" applyFont="1" applyFill="1" applyBorder="1" applyAlignment="1" applyProtection="1">
      <alignment horizontal="center" vertical="center" wrapText="1"/>
    </xf>
    <xf numFmtId="49" fontId="496" fillId="88" borderId="85" xfId="0" applyNumberFormat="1" applyFont="1" applyFill="1" applyBorder="1" applyAlignment="1" applyProtection="1">
      <alignment horizontal="center" vertical="center" wrapText="1"/>
    </xf>
    <xf numFmtId="49" fontId="497" fillId="89" borderId="729" xfId="0" applyNumberFormat="1" applyFont="1" applyFill="1" applyBorder="1" applyAlignment="1" applyProtection="1">
      <alignment horizontal="center" vertical="center" wrapText="1"/>
    </xf>
    <xf numFmtId="49" fontId="498" fillId="90" borderId="729" xfId="0" applyNumberFormat="1" applyFont="1" applyFill="1" applyBorder="1" applyAlignment="1" applyProtection="1">
      <alignment horizontal="center" vertical="center" wrapText="1"/>
    </xf>
    <xf numFmtId="49" fontId="499" fillId="91" borderId="729" xfId="0" applyNumberFormat="1" applyFont="1" applyFill="1" applyBorder="1" applyAlignment="1" applyProtection="1">
      <alignment horizontal="center" vertical="center" wrapText="1"/>
    </xf>
    <xf numFmtId="49" fontId="500" fillId="92" borderId="729" xfId="0" applyNumberFormat="1" applyFont="1" applyFill="1" applyBorder="1" applyAlignment="1" applyProtection="1">
      <alignment horizontal="center" vertical="center" wrapText="1"/>
    </xf>
    <xf numFmtId="49" fontId="501" fillId="93" borderId="729" xfId="0" applyNumberFormat="1" applyFont="1" applyFill="1" applyBorder="1" applyAlignment="1" applyProtection="1">
      <alignment horizontal="center" vertical="center" wrapText="1"/>
    </xf>
    <xf numFmtId="49" fontId="502" fillId="94" borderId="729" xfId="0" applyNumberFormat="1" applyFont="1" applyFill="1" applyBorder="1" applyAlignment="1" applyProtection="1">
      <alignment horizontal="center" vertical="center" wrapText="1"/>
    </xf>
    <xf numFmtId="49" fontId="503" fillId="95" borderId="729" xfId="0" applyNumberFormat="1" applyFont="1" applyFill="1" applyBorder="1" applyAlignment="1" applyProtection="1">
      <alignment horizontal="center" vertical="center" wrapText="1"/>
    </xf>
    <xf numFmtId="49" fontId="504" fillId="96" borderId="729" xfId="0" applyNumberFormat="1" applyFont="1" applyFill="1" applyBorder="1" applyAlignment="1" applyProtection="1">
      <alignment horizontal="center" vertical="center" wrapText="1"/>
    </xf>
    <xf numFmtId="49" fontId="505" fillId="97" borderId="729" xfId="0" applyNumberFormat="1" applyFont="1" applyFill="1" applyBorder="1" applyAlignment="1" applyProtection="1">
      <alignment horizontal="center" vertical="center" wrapText="1"/>
    </xf>
    <xf numFmtId="49" fontId="506" fillId="98" borderId="729" xfId="0" applyNumberFormat="1" applyFont="1" applyFill="1" applyBorder="1" applyAlignment="1" applyProtection="1">
      <alignment horizontal="center" vertical="center" wrapText="1"/>
    </xf>
    <xf numFmtId="49" fontId="507" fillId="99" borderId="729" xfId="0" applyNumberFormat="1" applyFont="1" applyFill="1" applyBorder="1" applyAlignment="1" applyProtection="1">
      <alignment horizontal="center" vertical="center" wrapText="1"/>
    </xf>
    <xf numFmtId="49" fontId="508" fillId="100" borderId="729" xfId="0" applyNumberFormat="1" applyFont="1" applyFill="1" applyBorder="1" applyAlignment="1" applyProtection="1">
      <alignment horizontal="center" vertical="center" wrapText="1"/>
    </xf>
    <xf numFmtId="49" fontId="1167" fillId="83" borderId="693" xfId="0" applyNumberFormat="1" applyFont="1" applyFill="1" applyBorder="1" applyAlignment="1" applyProtection="1">
      <alignment horizontal="center" vertical="center" wrapText="1"/>
    </xf>
    <xf numFmtId="0" fontId="9" fillId="751" borderId="723" xfId="0" applyFont="1" applyFill="1" applyBorder="1" applyAlignment="1">
      <alignment horizontal="center" vertical="center"/>
    </xf>
    <xf numFmtId="0" fontId="4" fillId="751" borderId="724" xfId="0" applyFont="1" applyFill="1" applyBorder="1" applyAlignment="1">
      <alignment horizontal="left"/>
    </xf>
    <xf numFmtId="0" fontId="22" fillId="749" borderId="729" xfId="0" applyFont="1" applyFill="1" applyBorder="1" applyAlignment="1">
      <alignment horizontal="center" vertical="center" wrapText="1"/>
    </xf>
    <xf numFmtId="17" fontId="22" fillId="749" borderId="729" xfId="0" applyNumberFormat="1" applyFont="1" applyFill="1" applyBorder="1" applyAlignment="1">
      <alignment horizontal="center" vertical="center" wrapText="1"/>
    </xf>
    <xf numFmtId="17" fontId="1168" fillId="83" borderId="724" xfId="0" applyNumberFormat="1" applyFont="1" applyFill="1" applyBorder="1" applyAlignment="1" applyProtection="1">
      <alignment horizontal="center" vertical="center" wrapText="1"/>
    </xf>
    <xf numFmtId="0" fontId="3" fillId="5" borderId="739" xfId="0" applyFont="1" applyFill="1" applyBorder="1" applyAlignment="1">
      <alignment horizontal="right"/>
    </xf>
    <xf numFmtId="0" fontId="3" fillId="5" borderId="740" xfId="0" applyFont="1" applyFill="1" applyBorder="1" applyAlignment="1">
      <alignment horizontal="right"/>
    </xf>
    <xf numFmtId="0" fontId="3" fillId="5" borderId="741" xfId="0" applyFont="1" applyFill="1" applyBorder="1" applyAlignment="1">
      <alignment horizontal="right"/>
    </xf>
    <xf numFmtId="164" fontId="1167" fillId="25" borderId="693" xfId="0" applyNumberFormat="1" applyFont="1" applyFill="1" applyBorder="1" applyAlignment="1" applyProtection="1">
      <alignment horizontal="center" vertical="center"/>
    </xf>
    <xf numFmtId="0" fontId="4" fillId="0" borderId="742" xfId="0" applyFont="1" applyBorder="1" applyAlignment="1">
      <alignment horizontal="right" vertical="center" wrapText="1"/>
    </xf>
    <xf numFmtId="0" fontId="509" fillId="101" borderId="743" xfId="0" applyNumberFormat="1" applyFont="1" applyFill="1" applyBorder="1" applyAlignment="1" applyProtection="1">
      <alignment horizontal="center" vertical="center" wrapText="1"/>
    </xf>
    <xf numFmtId="0" fontId="510" fillId="102" borderId="743" xfId="0" applyNumberFormat="1" applyFont="1" applyFill="1" applyBorder="1" applyAlignment="1" applyProtection="1">
      <alignment horizontal="center" vertical="center" wrapText="1"/>
    </xf>
    <xf numFmtId="0" fontId="511" fillId="103" borderId="743" xfId="0" applyNumberFormat="1" applyFont="1" applyFill="1" applyBorder="1" applyAlignment="1" applyProtection="1">
      <alignment horizontal="center" vertical="center" wrapText="1"/>
    </xf>
    <xf numFmtId="49" fontId="512" fillId="104" borderId="744" xfId="0" applyNumberFormat="1" applyFont="1" applyFill="1" applyBorder="1" applyAlignment="1" applyProtection="1">
      <alignment horizontal="center" vertical="center" wrapText="1"/>
    </xf>
    <xf numFmtId="49" fontId="513" fillId="105" borderId="729" xfId="0" applyNumberFormat="1" applyFont="1" applyFill="1" applyBorder="1" applyAlignment="1" applyProtection="1">
      <alignment horizontal="center" vertical="center" wrapText="1"/>
    </xf>
    <xf numFmtId="49" fontId="514" fillId="106" borderId="729" xfId="0" applyNumberFormat="1" applyFont="1" applyFill="1" applyBorder="1" applyAlignment="1" applyProtection="1">
      <alignment horizontal="center" vertical="center" wrapText="1"/>
    </xf>
    <xf numFmtId="49" fontId="515" fillId="107" borderId="729" xfId="0" applyNumberFormat="1" applyFont="1" applyFill="1" applyBorder="1" applyAlignment="1" applyProtection="1">
      <alignment horizontal="center" vertical="center" wrapText="1"/>
    </xf>
    <xf numFmtId="49" fontId="516" fillId="108" borderId="729" xfId="0" applyNumberFormat="1" applyFont="1" applyFill="1" applyBorder="1" applyAlignment="1" applyProtection="1">
      <alignment horizontal="center" vertical="center" wrapText="1"/>
    </xf>
    <xf numFmtId="49" fontId="517" fillId="109" borderId="729" xfId="0" applyNumberFormat="1" applyFont="1" applyFill="1" applyBorder="1" applyAlignment="1" applyProtection="1">
      <alignment horizontal="center" vertical="center" wrapText="1"/>
    </xf>
    <xf numFmtId="49" fontId="518" fillId="110" borderId="729" xfId="0" applyNumberFormat="1" applyFont="1" applyFill="1" applyBorder="1" applyAlignment="1" applyProtection="1">
      <alignment horizontal="center" vertical="center" wrapText="1"/>
    </xf>
    <xf numFmtId="49" fontId="519" fillId="111" borderId="729" xfId="0" applyNumberFormat="1" applyFont="1" applyFill="1" applyBorder="1" applyAlignment="1" applyProtection="1">
      <alignment horizontal="center" vertical="center" wrapText="1"/>
    </xf>
    <xf numFmtId="49" fontId="520" fillId="112" borderId="729" xfId="0" applyNumberFormat="1" applyFont="1" applyFill="1" applyBorder="1" applyAlignment="1" applyProtection="1">
      <alignment horizontal="center" vertical="center" wrapText="1"/>
    </xf>
    <xf numFmtId="49" fontId="521" fillId="113" borderId="729" xfId="0" applyNumberFormat="1" applyFont="1" applyFill="1" applyBorder="1" applyAlignment="1" applyProtection="1">
      <alignment horizontal="center" vertical="center" wrapText="1"/>
    </xf>
    <xf numFmtId="49" fontId="522" fillId="114" borderId="729" xfId="0" applyNumberFormat="1" applyFont="1" applyFill="1" applyBorder="1" applyAlignment="1" applyProtection="1">
      <alignment horizontal="center" vertical="center" wrapText="1"/>
    </xf>
    <xf numFmtId="49" fontId="523" fillId="115" borderId="729" xfId="0" applyNumberFormat="1" applyFont="1" applyFill="1" applyBorder="1" applyAlignment="1" applyProtection="1">
      <alignment horizontal="center" vertical="center" wrapText="1"/>
    </xf>
    <xf numFmtId="49" fontId="524" fillId="116" borderId="729" xfId="0" applyNumberFormat="1" applyFont="1" applyFill="1" applyBorder="1" applyAlignment="1" applyProtection="1">
      <alignment horizontal="center" vertical="center" wrapText="1"/>
    </xf>
    <xf numFmtId="0" fontId="4" fillId="751" borderId="724" xfId="0" applyFont="1" applyFill="1" applyBorder="1" applyAlignment="1">
      <alignment horizontal="center" vertical="center"/>
    </xf>
    <xf numFmtId="1" fontId="1167" fillId="25" borderId="745" xfId="0" applyNumberFormat="1" applyFont="1" applyFill="1" applyBorder="1" applyAlignment="1" applyProtection="1">
      <alignment horizontal="center" vertical="center"/>
    </xf>
    <xf numFmtId="49" fontId="523" fillId="83" borderId="724" xfId="0" applyNumberFormat="1" applyFont="1" applyFill="1" applyBorder="1" applyAlignment="1" applyProtection="1">
      <alignment horizontal="center" vertical="center" wrapText="1"/>
    </xf>
    <xf numFmtId="17" fontId="1157" fillId="83" borderId="724" xfId="0" applyNumberFormat="1" applyFont="1" applyFill="1" applyBorder="1" applyAlignment="1" applyProtection="1">
      <alignment horizontal="center" vertical="center" wrapText="1"/>
    </xf>
    <xf numFmtId="164" fontId="14" fillId="749" borderId="745" xfId="0" applyNumberFormat="1" applyFont="1" applyFill="1" applyBorder="1" applyAlignment="1">
      <alignment horizontal="center" vertical="center"/>
    </xf>
    <xf numFmtId="0" fontId="525" fillId="117" borderId="743" xfId="0" applyNumberFormat="1" applyFont="1" applyFill="1" applyBorder="1" applyAlignment="1" applyProtection="1">
      <alignment horizontal="center" vertical="center" wrapText="1"/>
    </xf>
    <xf numFmtId="0" fontId="526" fillId="118" borderId="743" xfId="0" applyNumberFormat="1" applyFont="1" applyFill="1" applyBorder="1" applyAlignment="1" applyProtection="1">
      <alignment horizontal="center" vertical="center" wrapText="1"/>
    </xf>
    <xf numFmtId="0" fontId="527" fillId="119" borderId="743" xfId="0" applyNumberFormat="1" applyFont="1" applyFill="1" applyBorder="1" applyAlignment="1" applyProtection="1">
      <alignment horizontal="center" vertical="center" wrapText="1"/>
    </xf>
    <xf numFmtId="49" fontId="528" fillId="120" borderId="744" xfId="0" applyNumberFormat="1" applyFont="1" applyFill="1" applyBorder="1" applyAlignment="1" applyProtection="1">
      <alignment horizontal="center" vertical="center" wrapText="1"/>
    </xf>
    <xf numFmtId="49" fontId="529" fillId="121" borderId="729" xfId="0" applyNumberFormat="1" applyFont="1" applyFill="1" applyBorder="1" applyAlignment="1" applyProtection="1">
      <alignment horizontal="center" vertical="center" wrapText="1"/>
    </xf>
    <xf numFmtId="49" fontId="530" fillId="122" borderId="729" xfId="0" applyNumberFormat="1" applyFont="1" applyFill="1" applyBorder="1" applyAlignment="1" applyProtection="1">
      <alignment horizontal="center" vertical="center" wrapText="1"/>
    </xf>
    <xf numFmtId="49" fontId="531" fillId="123" borderId="729" xfId="0" applyNumberFormat="1" applyFont="1" applyFill="1" applyBorder="1" applyAlignment="1" applyProtection="1">
      <alignment horizontal="center" vertical="center" wrapText="1"/>
    </xf>
    <xf numFmtId="49" fontId="532" fillId="124" borderId="729" xfId="0" applyNumberFormat="1" applyFont="1" applyFill="1" applyBorder="1" applyAlignment="1" applyProtection="1">
      <alignment horizontal="center" vertical="center" wrapText="1"/>
    </xf>
    <xf numFmtId="49" fontId="533" fillId="125" borderId="729" xfId="0" applyNumberFormat="1" applyFont="1" applyFill="1" applyBorder="1" applyAlignment="1" applyProtection="1">
      <alignment horizontal="center" vertical="center" wrapText="1"/>
    </xf>
    <xf numFmtId="49" fontId="534" fillId="126" borderId="729" xfId="0" applyNumberFormat="1" applyFont="1" applyFill="1" applyBorder="1" applyAlignment="1" applyProtection="1">
      <alignment horizontal="center" vertical="center" wrapText="1"/>
    </xf>
    <xf numFmtId="49" fontId="535" fillId="127" borderId="729" xfId="0" applyNumberFormat="1" applyFont="1" applyFill="1" applyBorder="1" applyAlignment="1" applyProtection="1">
      <alignment horizontal="center" vertical="center" wrapText="1"/>
    </xf>
    <xf numFmtId="49" fontId="536" fillId="128" borderId="729" xfId="0" applyNumberFormat="1" applyFont="1" applyFill="1" applyBorder="1" applyAlignment="1" applyProtection="1">
      <alignment horizontal="center" vertical="center" wrapText="1"/>
    </xf>
    <xf numFmtId="49" fontId="537" fillId="129" borderId="729" xfId="0" applyNumberFormat="1" applyFont="1" applyFill="1" applyBorder="1" applyAlignment="1" applyProtection="1">
      <alignment horizontal="center" vertical="center" wrapText="1"/>
    </xf>
    <xf numFmtId="49" fontId="538" fillId="130" borderId="729" xfId="0" applyNumberFormat="1" applyFont="1" applyFill="1" applyBorder="1" applyAlignment="1" applyProtection="1">
      <alignment horizontal="center" vertical="center" wrapText="1"/>
    </xf>
    <xf numFmtId="49" fontId="539" fillId="131" borderId="729" xfId="0" applyNumberFormat="1" applyFont="1" applyFill="1" applyBorder="1" applyAlignment="1" applyProtection="1">
      <alignment horizontal="center" vertical="center" wrapText="1"/>
    </xf>
    <xf numFmtId="49" fontId="540" fillId="132" borderId="729" xfId="0" applyNumberFormat="1" applyFont="1" applyFill="1" applyBorder="1" applyAlignment="1" applyProtection="1">
      <alignment horizontal="center" vertical="center" wrapText="1"/>
    </xf>
    <xf numFmtId="0" fontId="4" fillId="751" borderId="724" xfId="0" applyFont="1" applyFill="1" applyBorder="1"/>
    <xf numFmtId="164" fontId="1167" fillId="750" borderId="693" xfId="0" applyNumberFormat="1" applyFont="1" applyFill="1" applyBorder="1" applyAlignment="1" applyProtection="1">
      <alignment horizontal="center" vertical="center"/>
    </xf>
    <xf numFmtId="164" fontId="1167" fillId="750" borderId="745" xfId="0" applyNumberFormat="1" applyFont="1" applyFill="1" applyBorder="1" applyAlignment="1" applyProtection="1">
      <alignment horizontal="center" vertical="center"/>
    </xf>
    <xf numFmtId="164" fontId="1169" fillId="750" borderId="729" xfId="0" applyNumberFormat="1" applyFont="1" applyFill="1" applyBorder="1" applyAlignment="1" applyProtection="1">
      <alignment horizontal="center" vertical="center"/>
    </xf>
    <xf numFmtId="164" fontId="1169" fillId="750" borderId="745" xfId="0" applyNumberFormat="1" applyFont="1" applyFill="1" applyBorder="1" applyAlignment="1" applyProtection="1">
      <alignment horizontal="center" vertical="center"/>
    </xf>
    <xf numFmtId="1" fontId="1167" fillId="750" borderId="693" xfId="0" applyNumberFormat="1" applyFont="1" applyFill="1" applyBorder="1" applyAlignment="1" applyProtection="1">
      <alignment horizontal="center" vertical="center"/>
    </xf>
    <xf numFmtId="1" fontId="1167" fillId="750" borderId="745" xfId="0" applyNumberFormat="1" applyFont="1" applyFill="1" applyBorder="1" applyAlignment="1" applyProtection="1">
      <alignment horizontal="center" vertical="center"/>
    </xf>
    <xf numFmtId="0" fontId="541" fillId="133" borderId="743" xfId="0" applyNumberFormat="1" applyFont="1" applyFill="1" applyBorder="1" applyAlignment="1" applyProtection="1">
      <alignment horizontal="center" vertical="center" wrapText="1"/>
    </xf>
    <xf numFmtId="0" fontId="542" fillId="134" borderId="743" xfId="0" applyNumberFormat="1" applyFont="1" applyFill="1" applyBorder="1" applyAlignment="1" applyProtection="1">
      <alignment horizontal="center" vertical="center" wrapText="1"/>
    </xf>
    <xf numFmtId="0" fontId="543" fillId="135" borderId="743" xfId="0" applyNumberFormat="1" applyFont="1" applyFill="1" applyBorder="1" applyAlignment="1" applyProtection="1">
      <alignment horizontal="center" vertical="center" wrapText="1"/>
    </xf>
    <xf numFmtId="49" fontId="544" fillId="136" borderId="744" xfId="0" applyNumberFormat="1" applyFont="1" applyFill="1" applyBorder="1" applyAlignment="1" applyProtection="1">
      <alignment horizontal="center" vertical="center" wrapText="1"/>
    </xf>
    <xf numFmtId="49" fontId="545" fillId="137" borderId="729" xfId="0" applyNumberFormat="1" applyFont="1" applyFill="1" applyBorder="1" applyAlignment="1" applyProtection="1">
      <alignment horizontal="center" vertical="center" wrapText="1"/>
    </xf>
    <xf numFmtId="49" fontId="546" fillId="138" borderId="729" xfId="0" applyNumberFormat="1" applyFont="1" applyFill="1" applyBorder="1" applyAlignment="1" applyProtection="1">
      <alignment horizontal="center" vertical="center" wrapText="1"/>
    </xf>
    <xf numFmtId="49" fontId="547" fillId="139" borderId="729" xfId="0" applyNumberFormat="1" applyFont="1" applyFill="1" applyBorder="1" applyAlignment="1" applyProtection="1">
      <alignment horizontal="center" vertical="center" wrapText="1"/>
    </xf>
    <xf numFmtId="49" fontId="548" fillId="140" borderId="729" xfId="0" applyNumberFormat="1" applyFont="1" applyFill="1" applyBorder="1" applyAlignment="1" applyProtection="1">
      <alignment horizontal="center" vertical="center" wrapText="1"/>
    </xf>
    <xf numFmtId="49" fontId="549" fillId="141" borderId="729" xfId="0" applyNumberFormat="1" applyFont="1" applyFill="1" applyBorder="1" applyAlignment="1" applyProtection="1">
      <alignment horizontal="center" vertical="center" wrapText="1"/>
    </xf>
    <xf numFmtId="49" fontId="550" fillId="142" borderId="729" xfId="0" applyNumberFormat="1" applyFont="1" applyFill="1" applyBorder="1" applyAlignment="1" applyProtection="1">
      <alignment horizontal="center" vertical="center" wrapText="1"/>
    </xf>
    <xf numFmtId="49" fontId="551" fillId="143" borderId="729" xfId="0" applyNumberFormat="1" applyFont="1" applyFill="1" applyBorder="1" applyAlignment="1" applyProtection="1">
      <alignment horizontal="center" vertical="center" wrapText="1"/>
    </xf>
    <xf numFmtId="49" fontId="552" fillId="144" borderId="729" xfId="0" applyNumberFormat="1" applyFont="1" applyFill="1" applyBorder="1" applyAlignment="1" applyProtection="1">
      <alignment horizontal="center" vertical="center" wrapText="1"/>
    </xf>
    <xf numFmtId="49" fontId="553" fillId="145" borderId="729" xfId="0" applyNumberFormat="1" applyFont="1" applyFill="1" applyBorder="1" applyAlignment="1" applyProtection="1">
      <alignment horizontal="center" vertical="center" wrapText="1"/>
    </xf>
    <xf numFmtId="49" fontId="554" fillId="146" borderId="729" xfId="0" applyNumberFormat="1" applyFont="1" applyFill="1" applyBorder="1" applyAlignment="1" applyProtection="1">
      <alignment horizontal="center" vertical="center" wrapText="1"/>
    </xf>
    <xf numFmtId="49" fontId="555" fillId="147" borderId="729" xfId="0" applyNumberFormat="1" applyFont="1" applyFill="1" applyBorder="1" applyAlignment="1" applyProtection="1">
      <alignment horizontal="center" vertical="center" wrapText="1"/>
    </xf>
    <xf numFmtId="49" fontId="556" fillId="148" borderId="729" xfId="0" applyNumberFormat="1" applyFont="1" applyFill="1" applyBorder="1" applyAlignment="1" applyProtection="1">
      <alignment horizontal="center" vertical="center" wrapText="1"/>
    </xf>
    <xf numFmtId="49" fontId="1167" fillId="83" borderId="746" xfId="0" applyNumberFormat="1" applyFont="1" applyFill="1" applyBorder="1" applyAlignment="1" applyProtection="1">
      <alignment horizontal="center" vertical="center" wrapText="1"/>
    </xf>
    <xf numFmtId="0" fontId="1168" fillId="83" borderId="729" xfId="0" applyNumberFormat="1" applyFont="1" applyFill="1" applyBorder="1" applyAlignment="1" applyProtection="1">
      <alignment horizontal="center" vertical="center" wrapText="1"/>
    </xf>
    <xf numFmtId="0" fontId="1168" fillId="83" borderId="745" xfId="0" applyNumberFormat="1" applyFont="1" applyFill="1" applyBorder="1" applyAlignment="1" applyProtection="1">
      <alignment horizontal="center" vertical="center" wrapText="1"/>
    </xf>
    <xf numFmtId="0" fontId="8" fillId="749" borderId="743" xfId="0" applyFont="1" applyFill="1" applyBorder="1" applyAlignment="1">
      <alignment horizontal="center" vertical="center" wrapText="1"/>
    </xf>
    <xf numFmtId="49" fontId="8" fillId="749" borderId="744" xfId="0" applyNumberFormat="1" applyFont="1" applyFill="1" applyBorder="1" applyAlignment="1">
      <alignment horizontal="center" vertical="center" wrapText="1"/>
    </xf>
    <xf numFmtId="49" fontId="8" fillId="749" borderId="729" xfId="0" applyNumberFormat="1" applyFont="1" applyFill="1" applyBorder="1" applyAlignment="1">
      <alignment horizontal="center" vertical="center" wrapText="1"/>
    </xf>
    <xf numFmtId="49" fontId="8" fillId="0" borderId="745" xfId="0" applyNumberFormat="1" applyFont="1" applyFill="1" applyBorder="1" applyAlignment="1">
      <alignment horizontal="center" vertical="center" wrapText="1"/>
    </xf>
    <xf numFmtId="49" fontId="0" fillId="83" borderId="746" xfId="0" applyNumberFormat="1" applyFont="1" applyFill="1" applyBorder="1" applyAlignment="1" applyProtection="1">
      <alignment horizontal="center" vertical="center" wrapText="1"/>
    </xf>
    <xf numFmtId="1" fontId="3" fillId="750" borderId="698" xfId="0" applyNumberFormat="1" applyFont="1" applyFill="1" applyBorder="1" applyAlignment="1" applyProtection="1">
      <alignment horizontal="center" vertical="center"/>
    </xf>
    <xf numFmtId="1" fontId="3" fillId="750" borderId="693" xfId="0" applyNumberFormat="1" applyFont="1" applyFill="1" applyBorder="1" applyAlignment="1" applyProtection="1">
      <alignment horizontal="center" vertical="center"/>
    </xf>
    <xf numFmtId="1" fontId="3" fillId="750" borderId="745" xfId="0" applyNumberFormat="1" applyFont="1" applyFill="1" applyBorder="1" applyAlignment="1" applyProtection="1">
      <alignment horizontal="center" vertical="center"/>
    </xf>
    <xf numFmtId="0" fontId="557" fillId="149" borderId="743" xfId="0" applyNumberFormat="1" applyFont="1" applyFill="1" applyBorder="1" applyAlignment="1" applyProtection="1">
      <alignment horizontal="center" vertical="center" wrapText="1"/>
    </xf>
    <xf numFmtId="0" fontId="558" fillId="150" borderId="743" xfId="0" applyNumberFormat="1" applyFont="1" applyFill="1" applyBorder="1" applyAlignment="1" applyProtection="1">
      <alignment horizontal="center" vertical="center" wrapText="1"/>
    </xf>
    <xf numFmtId="0" fontId="559" fillId="151" borderId="743" xfId="0" applyNumberFormat="1" applyFont="1" applyFill="1" applyBorder="1" applyAlignment="1" applyProtection="1">
      <alignment horizontal="center" vertical="center" wrapText="1"/>
    </xf>
    <xf numFmtId="49" fontId="560" fillId="152" borderId="744" xfId="0" applyNumberFormat="1" applyFont="1" applyFill="1" applyBorder="1" applyAlignment="1" applyProtection="1">
      <alignment horizontal="center" vertical="center" wrapText="1"/>
    </xf>
    <xf numFmtId="49" fontId="561" fillId="153" borderId="729" xfId="0" applyNumberFormat="1" applyFont="1" applyFill="1" applyBorder="1" applyAlignment="1" applyProtection="1">
      <alignment horizontal="center" vertical="center" wrapText="1"/>
    </xf>
    <xf numFmtId="49" fontId="562" fillId="154" borderId="729" xfId="0" applyNumberFormat="1" applyFont="1" applyFill="1" applyBorder="1" applyAlignment="1" applyProtection="1">
      <alignment horizontal="center" vertical="center" wrapText="1"/>
    </xf>
    <xf numFmtId="49" fontId="563" fillId="155" borderId="729" xfId="0" applyNumberFormat="1" applyFont="1" applyFill="1" applyBorder="1" applyAlignment="1" applyProtection="1">
      <alignment horizontal="center" vertical="center" wrapText="1"/>
    </xf>
    <xf numFmtId="49" fontId="564" fillId="156" borderId="729" xfId="0" applyNumberFormat="1" applyFont="1" applyFill="1" applyBorder="1" applyAlignment="1" applyProtection="1">
      <alignment horizontal="center" vertical="center" wrapText="1"/>
    </xf>
    <xf numFmtId="49" fontId="565" fillId="157" borderId="729" xfId="0" applyNumberFormat="1" applyFont="1" applyFill="1" applyBorder="1" applyAlignment="1" applyProtection="1">
      <alignment horizontal="center" vertical="center" wrapText="1"/>
    </xf>
    <xf numFmtId="49" fontId="566" fillId="158" borderId="729" xfId="0" applyNumberFormat="1" applyFont="1" applyFill="1" applyBorder="1" applyAlignment="1" applyProtection="1">
      <alignment horizontal="center" vertical="center" wrapText="1"/>
    </xf>
    <xf numFmtId="49" fontId="567" fillId="159" borderId="729" xfId="0" applyNumberFormat="1" applyFont="1" applyFill="1" applyBorder="1" applyAlignment="1" applyProtection="1">
      <alignment horizontal="center" vertical="center" wrapText="1"/>
    </xf>
    <xf numFmtId="49" fontId="568" fillId="160" borderId="729" xfId="0" applyNumberFormat="1" applyFont="1" applyFill="1" applyBorder="1" applyAlignment="1" applyProtection="1">
      <alignment horizontal="center" vertical="center" wrapText="1"/>
    </xf>
    <xf numFmtId="49" fontId="569" fillId="161" borderId="729" xfId="0" applyNumberFormat="1" applyFont="1" applyFill="1" applyBorder="1" applyAlignment="1" applyProtection="1">
      <alignment horizontal="center" vertical="center" wrapText="1"/>
    </xf>
    <xf numFmtId="49" fontId="570" fillId="162" borderId="729" xfId="0" applyNumberFormat="1" applyFont="1" applyFill="1" applyBorder="1" applyAlignment="1" applyProtection="1">
      <alignment horizontal="center" vertical="center" wrapText="1"/>
    </xf>
    <xf numFmtId="49" fontId="571" fillId="163" borderId="729" xfId="0" applyNumberFormat="1" applyFont="1" applyFill="1" applyBorder="1" applyAlignment="1" applyProtection="1">
      <alignment horizontal="center" vertical="center" wrapText="1"/>
    </xf>
    <xf numFmtId="49" fontId="572" fillId="164" borderId="729" xfId="0" applyNumberFormat="1" applyFont="1" applyFill="1" applyBorder="1" applyAlignment="1" applyProtection="1">
      <alignment horizontal="center" vertical="center" wrapText="1"/>
    </xf>
    <xf numFmtId="49" fontId="8" fillId="753" borderId="700" xfId="0" applyNumberFormat="1" applyFont="1" applyFill="1" applyBorder="1" applyAlignment="1">
      <alignment horizontal="center" vertical="center" wrapText="1"/>
    </xf>
    <xf numFmtId="0" fontId="2" fillId="5" borderId="693" xfId="0" applyFont="1" applyFill="1" applyBorder="1"/>
    <xf numFmtId="0" fontId="2" fillId="751" borderId="724" xfId="0" applyFont="1" applyFill="1" applyBorder="1"/>
    <xf numFmtId="0" fontId="5" fillId="751" borderId="710" xfId="0" applyFont="1" applyFill="1" applyBorder="1" applyAlignment="1">
      <alignment vertical="center" wrapText="1"/>
    </xf>
    <xf numFmtId="0" fontId="605" fillId="197" borderId="743" xfId="0" applyNumberFormat="1" applyFont="1" applyFill="1" applyBorder="1" applyAlignment="1" applyProtection="1">
      <alignment horizontal="center" vertical="center" wrapText="1"/>
    </xf>
    <xf numFmtId="0" fontId="606" fillId="198" borderId="743" xfId="0" applyNumberFormat="1" applyFont="1" applyFill="1" applyBorder="1" applyAlignment="1" applyProtection="1">
      <alignment horizontal="center" vertical="center" wrapText="1"/>
    </xf>
    <xf numFmtId="0" fontId="607" fillId="199" borderId="743" xfId="0" applyNumberFormat="1" applyFont="1" applyFill="1" applyBorder="1" applyAlignment="1" applyProtection="1">
      <alignment horizontal="center" vertical="center" wrapText="1"/>
    </xf>
    <xf numFmtId="49" fontId="608" fillId="200" borderId="744" xfId="0" applyNumberFormat="1" applyFont="1" applyFill="1" applyBorder="1" applyAlignment="1" applyProtection="1">
      <alignment horizontal="center" vertical="center" wrapText="1"/>
    </xf>
    <xf numFmtId="49" fontId="609" fillId="201" borderId="729" xfId="0" applyNumberFormat="1" applyFont="1" applyFill="1" applyBorder="1" applyAlignment="1" applyProtection="1">
      <alignment horizontal="center" vertical="center" wrapText="1"/>
    </xf>
    <xf numFmtId="49" fontId="610" fillId="202" borderId="729" xfId="0" applyNumberFormat="1" applyFont="1" applyFill="1" applyBorder="1" applyAlignment="1" applyProtection="1">
      <alignment horizontal="center" vertical="center" wrapText="1"/>
    </xf>
    <xf numFmtId="49" fontId="611" fillId="203" borderId="729" xfId="0" applyNumberFormat="1" applyFont="1" applyFill="1" applyBorder="1" applyAlignment="1" applyProtection="1">
      <alignment horizontal="center" vertical="center" wrapText="1"/>
    </xf>
    <xf numFmtId="49" fontId="612" fillId="204" borderId="729" xfId="0" applyNumberFormat="1" applyFont="1" applyFill="1" applyBorder="1" applyAlignment="1" applyProtection="1">
      <alignment horizontal="center" vertical="center" wrapText="1"/>
    </xf>
    <xf numFmtId="49" fontId="613" fillId="205" borderId="729" xfId="0" applyNumberFormat="1" applyFont="1" applyFill="1" applyBorder="1" applyAlignment="1" applyProtection="1">
      <alignment horizontal="center" vertical="center" wrapText="1"/>
    </xf>
    <xf numFmtId="49" fontId="614" fillId="206" borderId="729" xfId="0" applyNumberFormat="1" applyFont="1" applyFill="1" applyBorder="1" applyAlignment="1" applyProtection="1">
      <alignment horizontal="center" vertical="center" wrapText="1"/>
    </xf>
    <xf numFmtId="49" fontId="615" fillId="207" borderId="729" xfId="0" applyNumberFormat="1" applyFont="1" applyFill="1" applyBorder="1" applyAlignment="1" applyProtection="1">
      <alignment horizontal="center" vertical="center" wrapText="1"/>
    </xf>
    <xf numFmtId="49" fontId="616" fillId="208" borderId="729" xfId="0" applyNumberFormat="1" applyFont="1" applyFill="1" applyBorder="1" applyAlignment="1" applyProtection="1">
      <alignment horizontal="center" vertical="center" wrapText="1"/>
    </xf>
    <xf numFmtId="49" fontId="617" fillId="209" borderId="729" xfId="0" applyNumberFormat="1" applyFont="1" applyFill="1" applyBorder="1" applyAlignment="1" applyProtection="1">
      <alignment horizontal="center" vertical="center" wrapText="1"/>
    </xf>
    <xf numFmtId="49" fontId="618" fillId="210" borderId="729" xfId="0" applyNumberFormat="1" applyFont="1" applyFill="1" applyBorder="1" applyAlignment="1" applyProtection="1">
      <alignment horizontal="center" vertical="center" wrapText="1"/>
    </xf>
    <xf numFmtId="49" fontId="619" fillId="211" borderId="729" xfId="0" applyNumberFormat="1" applyFont="1" applyFill="1" applyBorder="1" applyAlignment="1" applyProtection="1">
      <alignment horizontal="center" vertical="center" wrapText="1"/>
    </xf>
    <xf numFmtId="49" fontId="620" fillId="212" borderId="729" xfId="0" applyNumberFormat="1" applyFont="1" applyFill="1" applyBorder="1" applyAlignment="1" applyProtection="1">
      <alignment horizontal="center" vertical="center" wrapText="1"/>
    </xf>
    <xf numFmtId="49" fontId="8" fillId="753" borderId="729" xfId="0" applyNumberFormat="1" applyFont="1" applyFill="1" applyBorder="1" applyAlignment="1">
      <alignment horizontal="center" vertical="center" wrapText="1"/>
    </xf>
    <xf numFmtId="0" fontId="573" fillId="165" borderId="743" xfId="0" applyNumberFormat="1" applyFont="1" applyFill="1" applyBorder="1" applyAlignment="1" applyProtection="1">
      <alignment horizontal="center" vertical="center" wrapText="1"/>
    </xf>
    <xf numFmtId="0" fontId="575" fillId="167" borderId="743" xfId="0" applyNumberFormat="1" applyFont="1" applyFill="1" applyBorder="1" applyAlignment="1" applyProtection="1">
      <alignment horizontal="center" vertical="center" wrapText="1"/>
    </xf>
    <xf numFmtId="0" fontId="577" fillId="169" borderId="743" xfId="0" applyNumberFormat="1" applyFont="1" applyFill="1" applyBorder="1" applyAlignment="1" applyProtection="1">
      <alignment horizontal="center" vertical="center" wrapText="1"/>
    </xf>
    <xf numFmtId="49" fontId="579" fillId="171" borderId="744" xfId="0" applyNumberFormat="1" applyFont="1" applyFill="1" applyBorder="1" applyAlignment="1" applyProtection="1">
      <alignment horizontal="center" vertical="center" wrapText="1"/>
    </xf>
    <xf numFmtId="49" fontId="581" fillId="173" borderId="729" xfId="0" applyNumberFormat="1" applyFont="1" applyFill="1" applyBorder="1" applyAlignment="1" applyProtection="1">
      <alignment horizontal="center" vertical="center" wrapText="1"/>
    </xf>
    <xf numFmtId="49" fontId="583" fillId="175" borderId="729" xfId="0" applyNumberFormat="1" applyFont="1" applyFill="1" applyBorder="1" applyAlignment="1" applyProtection="1">
      <alignment horizontal="center" vertical="center" wrapText="1"/>
    </xf>
    <xf numFmtId="49" fontId="585" fillId="177" borderId="729" xfId="0" applyNumberFormat="1" applyFont="1" applyFill="1" applyBorder="1" applyAlignment="1" applyProtection="1">
      <alignment horizontal="center" vertical="center" wrapText="1"/>
    </xf>
    <xf numFmtId="49" fontId="587" fillId="179" borderId="729" xfId="0" applyNumberFormat="1" applyFont="1" applyFill="1" applyBorder="1" applyAlignment="1" applyProtection="1">
      <alignment horizontal="center" vertical="center" wrapText="1"/>
    </xf>
    <xf numFmtId="49" fontId="589" fillId="181" borderId="729" xfId="0" applyNumberFormat="1" applyFont="1" applyFill="1" applyBorder="1" applyAlignment="1" applyProtection="1">
      <alignment horizontal="center" vertical="center" wrapText="1"/>
    </xf>
    <xf numFmtId="49" fontId="591" fillId="183" borderId="729" xfId="0" applyNumberFormat="1" applyFont="1" applyFill="1" applyBorder="1" applyAlignment="1" applyProtection="1">
      <alignment horizontal="center" vertical="center" wrapText="1"/>
    </xf>
    <xf numFmtId="49" fontId="593" fillId="185" borderId="729" xfId="0" applyNumberFormat="1" applyFont="1" applyFill="1" applyBorder="1" applyAlignment="1" applyProtection="1">
      <alignment horizontal="center" vertical="center" wrapText="1"/>
    </xf>
    <xf numFmtId="49" fontId="595" fillId="187" borderId="729" xfId="0" applyNumberFormat="1" applyFont="1" applyFill="1" applyBorder="1" applyAlignment="1" applyProtection="1">
      <alignment horizontal="center" vertical="center" wrapText="1"/>
    </xf>
    <xf numFmtId="49" fontId="597" fillId="189" borderId="729" xfId="0" applyNumberFormat="1" applyFont="1" applyFill="1" applyBorder="1" applyAlignment="1" applyProtection="1">
      <alignment horizontal="center" vertical="center" wrapText="1"/>
    </xf>
    <xf numFmtId="49" fontId="599" fillId="191" borderId="729" xfId="0" applyNumberFormat="1" applyFont="1" applyFill="1" applyBorder="1" applyAlignment="1" applyProtection="1">
      <alignment horizontal="center" vertical="center" wrapText="1"/>
    </xf>
    <xf numFmtId="49" fontId="601" fillId="193" borderId="729" xfId="0" applyNumberFormat="1" applyFont="1" applyFill="1" applyBorder="1" applyAlignment="1" applyProtection="1">
      <alignment horizontal="center" vertical="center" wrapText="1"/>
    </xf>
    <xf numFmtId="49" fontId="603" fillId="195" borderId="729" xfId="0" applyNumberFormat="1" applyFont="1" applyFill="1" applyBorder="1" applyAlignment="1" applyProtection="1">
      <alignment horizontal="center" vertical="center" wrapText="1"/>
    </xf>
    <xf numFmtId="0" fontId="5" fillId="752" borderId="724" xfId="0" applyFont="1" applyFill="1" applyBorder="1" applyAlignment="1">
      <alignment horizontal="center" vertical="center" wrapText="1"/>
    </xf>
    <xf numFmtId="164" fontId="3" fillId="750" borderId="724" xfId="0" applyNumberFormat="1" applyFont="1" applyFill="1" applyBorder="1" applyAlignment="1" applyProtection="1">
      <alignment horizontal="center" vertical="center"/>
    </xf>
    <xf numFmtId="1" fontId="1167" fillId="750" borderId="698" xfId="0" applyNumberFormat="1" applyFont="1" applyFill="1" applyBorder="1" applyAlignment="1" applyProtection="1">
      <alignment horizontal="center" vertical="center"/>
    </xf>
    <xf numFmtId="164" fontId="1167" fillId="750" borderId="698" xfId="0" applyNumberFormat="1" applyFont="1" applyFill="1" applyBorder="1" applyAlignment="1" applyProtection="1">
      <alignment horizontal="center" vertical="center"/>
    </xf>
    <xf numFmtId="49" fontId="4" fillId="83" borderId="698" xfId="0" applyNumberFormat="1" applyFont="1" applyFill="1" applyBorder="1" applyAlignment="1" applyProtection="1">
      <alignment horizontal="center" vertical="center" wrapText="1"/>
    </xf>
    <xf numFmtId="164" fontId="1167" fillId="25" borderId="745" xfId="0" applyNumberFormat="1" applyFont="1" applyFill="1" applyBorder="1" applyAlignment="1" applyProtection="1">
      <alignment horizontal="center" vertical="center"/>
    </xf>
    <xf numFmtId="164" fontId="1169" fillId="25" borderId="745" xfId="0" applyNumberFormat="1" applyFont="1" applyFill="1" applyBorder="1" applyAlignment="1" applyProtection="1">
      <alignment horizontal="center" vertical="center"/>
    </xf>
    <xf numFmtId="0" fontId="8" fillId="749" borderId="744" xfId="0" applyFont="1" applyFill="1" applyBorder="1" applyAlignment="1">
      <alignment horizontal="center" vertical="center" wrapText="1"/>
    </xf>
    <xf numFmtId="17" fontId="5" fillId="83" borderId="724" xfId="0" applyNumberFormat="1" applyFont="1" applyFill="1" applyBorder="1" applyAlignment="1" applyProtection="1">
      <alignment horizontal="center" vertical="center" wrapText="1"/>
    </xf>
    <xf numFmtId="49" fontId="8" fillId="749" borderId="737" xfId="0" applyNumberFormat="1" applyFont="1" applyFill="1" applyBorder="1" applyAlignment="1">
      <alignment horizontal="center" vertical="center" wrapText="1"/>
    </xf>
    <xf numFmtId="164" fontId="8" fillId="749" borderId="729" xfId="0" applyNumberFormat="1" applyFont="1" applyFill="1" applyBorder="1" applyAlignment="1">
      <alignment horizontal="center" vertical="center"/>
    </xf>
    <xf numFmtId="49" fontId="4" fillId="83" borderId="724" xfId="0" applyNumberFormat="1" applyFont="1" applyFill="1" applyBorder="1" applyAlignment="1" applyProtection="1">
      <alignment horizontal="center" vertical="center" wrapText="1"/>
    </xf>
    <xf numFmtId="0" fontId="5" fillId="751" borderId="724" xfId="0" applyFont="1" applyFill="1" applyBorder="1" applyAlignment="1">
      <alignment horizontal="center" vertical="center" wrapText="1"/>
    </xf>
    <xf numFmtId="164" fontId="8" fillId="750" borderId="745" xfId="0" applyNumberFormat="1" applyFont="1" applyFill="1" applyBorder="1" applyAlignment="1">
      <alignment horizontal="center" vertical="center"/>
    </xf>
    <xf numFmtId="0" fontId="15" fillId="84" borderId="700" xfId="3" applyFont="1" applyFill="1"/>
    <xf numFmtId="0" fontId="15" fillId="84" borderId="729" xfId="3" applyFont="1" applyFill="1" applyBorder="1"/>
    <xf numFmtId="0" fontId="17" fillId="84" borderId="729" xfId="3" applyFont="1" applyFill="1" applyBorder="1"/>
    <xf numFmtId="0" fontId="9" fillId="84" borderId="19" xfId="3" applyFont="1" applyFill="1" applyBorder="1" applyAlignment="1">
      <alignment horizontal="center" vertical="center"/>
    </xf>
    <xf numFmtId="0" fontId="15" fillId="84" borderId="710" xfId="3" applyFont="1" applyFill="1" applyBorder="1"/>
    <xf numFmtId="0" fontId="10" fillId="84" borderId="700" xfId="3" applyFont="1" applyFill="1"/>
    <xf numFmtId="0" fontId="4" fillId="0" borderId="748" xfId="3" applyFont="1" applyBorder="1" applyAlignment="1">
      <alignment horizontal="right" vertical="center" wrapText="1"/>
    </xf>
    <xf numFmtId="17" fontId="8" fillId="749" borderId="726" xfId="3" applyNumberFormat="1" applyFont="1" applyFill="1" applyBorder="1" applyAlignment="1" applyProtection="1">
      <alignment horizontal="center" vertical="center" wrapText="1"/>
    </xf>
    <xf numFmtId="0" fontId="8" fillId="749" borderId="726" xfId="3" applyNumberFormat="1" applyFont="1" applyFill="1" applyBorder="1" applyAlignment="1" applyProtection="1">
      <alignment horizontal="center" vertical="center" wrapText="1"/>
    </xf>
    <xf numFmtId="49" fontId="8" fillId="749" borderId="727" xfId="3" applyNumberFormat="1" applyFont="1" applyFill="1" applyBorder="1" applyAlignment="1" applyProtection="1">
      <alignment horizontal="center" vertical="center" wrapText="1"/>
    </xf>
    <xf numFmtId="49" fontId="8" fillId="749" borderId="710" xfId="3" applyNumberFormat="1" applyFont="1" applyFill="1" applyBorder="1" applyAlignment="1" applyProtection="1">
      <alignment horizontal="center" vertical="center" wrapText="1"/>
    </xf>
    <xf numFmtId="49" fontId="8" fillId="84" borderId="710" xfId="3" applyNumberFormat="1" applyFont="1" applyFill="1" applyBorder="1" applyAlignment="1" applyProtection="1">
      <alignment horizontal="center" vertical="center" wrapText="1"/>
    </xf>
    <xf numFmtId="49" fontId="4" fillId="83" borderId="724" xfId="3" applyNumberFormat="1" applyFont="1" applyFill="1" applyBorder="1" applyAlignment="1" applyProtection="1">
      <alignment horizontal="center" vertical="center" wrapText="1"/>
    </xf>
    <xf numFmtId="0" fontId="10" fillId="84" borderId="693" xfId="3" applyFont="1" applyFill="1" applyBorder="1"/>
    <xf numFmtId="0" fontId="4" fillId="84" borderId="749" xfId="3" applyNumberFormat="1" applyFont="1" applyFill="1" applyBorder="1" applyAlignment="1">
      <alignment horizontal="right"/>
    </xf>
    <xf numFmtId="1" fontId="8" fillId="749" borderId="700" xfId="3" applyNumberFormat="1" applyFont="1" applyFill="1" applyBorder="1" applyAlignment="1" applyProtection="1">
      <alignment horizontal="center" vertical="center"/>
    </xf>
    <xf numFmtId="1" fontId="14" fillId="749" borderId="700" xfId="3" applyNumberFormat="1" applyFont="1" applyFill="1" applyBorder="1" applyAlignment="1" applyProtection="1">
      <alignment horizontal="center" vertical="center"/>
    </xf>
    <xf numFmtId="1" fontId="8" fillId="84" borderId="700" xfId="3" applyNumberFormat="1" applyFont="1" applyFill="1" applyBorder="1" applyAlignment="1" applyProtection="1">
      <alignment horizontal="center" vertical="center"/>
    </xf>
    <xf numFmtId="1" fontId="8" fillId="750" borderId="700" xfId="3" applyNumberFormat="1" applyFont="1" applyFill="1" applyBorder="1" applyAlignment="1" applyProtection="1">
      <alignment horizontal="center" vertical="center"/>
    </xf>
    <xf numFmtId="0" fontId="4" fillId="84" borderId="700" xfId="3" applyNumberFormat="1" applyFont="1" applyFill="1" applyBorder="1" applyAlignment="1">
      <alignment horizontal="right"/>
    </xf>
    <xf numFmtId="0" fontId="15" fillId="84" borderId="693" xfId="3" applyFont="1" applyFill="1" applyBorder="1"/>
    <xf numFmtId="0" fontId="4" fillId="84" borderId="747" xfId="3" applyNumberFormat="1" applyFont="1" applyFill="1" applyBorder="1" applyAlignment="1">
      <alignment horizontal="right"/>
    </xf>
    <xf numFmtId="1" fontId="8" fillId="749" borderId="729" xfId="3" applyNumberFormat="1" applyFont="1" applyFill="1" applyBorder="1" applyAlignment="1" applyProtection="1">
      <alignment horizontal="center" vertical="center"/>
    </xf>
    <xf numFmtId="1" fontId="14" fillId="749" borderId="729" xfId="3" applyNumberFormat="1" applyFont="1" applyFill="1" applyBorder="1" applyAlignment="1" applyProtection="1">
      <alignment horizontal="center" vertical="center"/>
    </xf>
    <xf numFmtId="1" fontId="8" fillId="84" borderId="729" xfId="3" applyNumberFormat="1" applyFont="1" applyFill="1" applyBorder="1" applyAlignment="1" applyProtection="1">
      <alignment horizontal="center" vertical="center"/>
    </xf>
    <xf numFmtId="1" fontId="8" fillId="750" borderId="729" xfId="3" applyNumberFormat="1" applyFont="1" applyFill="1" applyBorder="1" applyAlignment="1" applyProtection="1">
      <alignment horizontal="center" vertical="center"/>
    </xf>
    <xf numFmtId="0" fontId="12" fillId="0" borderId="700" xfId="3" applyNumberFormat="1" applyFont="1" applyFill="1" applyBorder="1" applyAlignment="1"/>
    <xf numFmtId="0" fontId="10" fillId="84" borderId="700" xfId="3" applyFont="1" applyFill="1" applyBorder="1" applyAlignment="1">
      <alignment horizontal="center" vertical="center"/>
    </xf>
    <xf numFmtId="9" fontId="4" fillId="84" borderId="700" xfId="3" applyNumberFormat="1" applyFont="1" applyFill="1" applyBorder="1" applyAlignment="1">
      <alignment horizontal="center" vertical="center"/>
    </xf>
    <xf numFmtId="0" fontId="15" fillId="84" borderId="700" xfId="3" applyFont="1" applyFill="1" applyBorder="1"/>
    <xf numFmtId="0" fontId="17" fillId="84" borderId="700" xfId="3" applyFont="1" applyFill="1" applyBorder="1"/>
    <xf numFmtId="0" fontId="5" fillId="84" borderId="710" xfId="3" applyFont="1" applyFill="1" applyBorder="1" applyAlignment="1">
      <alignment horizontal="center" vertical="center" wrapText="1"/>
    </xf>
    <xf numFmtId="49" fontId="10" fillId="84" borderId="710" xfId="3" applyNumberFormat="1" applyFont="1" applyFill="1" applyBorder="1" applyAlignment="1" applyProtection="1">
      <alignment horizontal="center" vertical="center" wrapText="1"/>
    </xf>
    <xf numFmtId="49" fontId="4" fillId="84" borderId="710" xfId="3" applyNumberFormat="1" applyFont="1" applyFill="1" applyBorder="1" applyAlignment="1" applyProtection="1">
      <alignment horizontal="center" vertical="center" wrapText="1"/>
    </xf>
    <xf numFmtId="1" fontId="14" fillId="84" borderId="700" xfId="3" applyNumberFormat="1" applyFont="1" applyFill="1" applyBorder="1" applyAlignment="1" applyProtection="1">
      <alignment horizontal="center" vertical="center"/>
    </xf>
    <xf numFmtId="1" fontId="3" fillId="84" borderId="700" xfId="3" applyNumberFormat="1" applyFont="1" applyFill="1" applyBorder="1" applyAlignment="1" applyProtection="1">
      <alignment horizontal="center" vertical="center"/>
    </xf>
    <xf numFmtId="1" fontId="14" fillId="750" borderId="700" xfId="3" applyNumberFormat="1" applyFont="1" applyFill="1" applyBorder="1" applyAlignment="1" applyProtection="1">
      <alignment horizontal="center" vertical="center"/>
    </xf>
    <xf numFmtId="1" fontId="14" fillId="84" borderId="729" xfId="3" applyNumberFormat="1" applyFont="1" applyFill="1" applyBorder="1" applyAlignment="1" applyProtection="1">
      <alignment horizontal="center" vertical="center"/>
    </xf>
    <xf numFmtId="1" fontId="3" fillId="84" borderId="729" xfId="3" applyNumberFormat="1" applyFont="1" applyFill="1" applyBorder="1" applyAlignment="1" applyProtection="1">
      <alignment horizontal="center" vertical="center"/>
    </xf>
    <xf numFmtId="1" fontId="14" fillId="750" borderId="729" xfId="3" applyNumberFormat="1" applyFont="1" applyFill="1" applyBorder="1" applyAlignment="1" applyProtection="1">
      <alignment horizontal="center" vertical="center"/>
    </xf>
    <xf numFmtId="0" fontId="6" fillId="84" borderId="700" xfId="3" applyFont="1" applyFill="1" applyBorder="1" applyAlignment="1">
      <alignment horizontal="justify" vertical="top" wrapText="1"/>
    </xf>
    <xf numFmtId="9" fontId="4" fillId="84" borderId="700" xfId="3" applyNumberFormat="1" applyFont="1" applyFill="1" applyBorder="1" applyAlignment="1">
      <alignment horizontal="right"/>
    </xf>
    <xf numFmtId="0" fontId="16" fillId="84" borderId="700" xfId="3" applyFont="1" applyFill="1" applyBorder="1"/>
    <xf numFmtId="1" fontId="3" fillId="25" borderId="700" xfId="3" applyNumberFormat="1" applyFont="1" applyFill="1" applyBorder="1" applyAlignment="1" applyProtection="1">
      <alignment horizontal="center" vertical="center"/>
    </xf>
    <xf numFmtId="1" fontId="3" fillId="25" borderId="729" xfId="3" applyNumberFormat="1" applyFont="1" applyFill="1" applyBorder="1" applyAlignment="1" applyProtection="1">
      <alignment horizontal="center" vertical="center"/>
    </xf>
    <xf numFmtId="1" fontId="14" fillId="25" borderId="700" xfId="3" applyNumberFormat="1" applyFont="1" applyFill="1" applyBorder="1" applyAlignment="1" applyProtection="1">
      <alignment horizontal="center" vertical="center"/>
    </xf>
    <xf numFmtId="1" fontId="14" fillId="25" borderId="729" xfId="3" applyNumberFormat="1" applyFont="1" applyFill="1" applyBorder="1" applyAlignment="1" applyProtection="1">
      <alignment horizontal="center" vertical="center"/>
    </xf>
    <xf numFmtId="0" fontId="4" fillId="84" borderId="748" xfId="3" applyFont="1" applyFill="1" applyBorder="1" applyAlignment="1">
      <alignment horizontal="right" vertical="center" wrapText="1"/>
    </xf>
    <xf numFmtId="1" fontId="14" fillId="25" borderId="737" xfId="3" applyNumberFormat="1" applyFont="1" applyFill="1" applyBorder="1" applyAlignment="1" applyProtection="1">
      <alignment horizontal="center" vertical="center"/>
    </xf>
    <xf numFmtId="0" fontId="12" fillId="84" borderId="700" xfId="3" applyNumberFormat="1" applyFont="1" applyFill="1" applyBorder="1" applyAlignment="1"/>
    <xf numFmtId="49" fontId="8" fillId="749" borderId="726" xfId="3" applyNumberFormat="1" applyFont="1" applyFill="1" applyBorder="1" applyAlignment="1" applyProtection="1">
      <alignment horizontal="center" vertical="center" wrapText="1"/>
    </xf>
    <xf numFmtId="164" fontId="14" fillId="749" borderId="700" xfId="3" applyNumberFormat="1" applyFont="1" applyFill="1" applyBorder="1" applyAlignment="1" applyProtection="1">
      <alignment horizontal="center" vertical="center"/>
    </xf>
    <xf numFmtId="164" fontId="14" fillId="749" borderId="729" xfId="3" applyNumberFormat="1" applyFont="1" applyFill="1" applyBorder="1" applyAlignment="1" applyProtection="1">
      <alignment horizontal="center" vertical="center"/>
    </xf>
    <xf numFmtId="0" fontId="15" fillId="84" borderId="737" xfId="3" applyFont="1" applyFill="1" applyBorder="1"/>
    <xf numFmtId="0" fontId="6" fillId="84" borderId="11" xfId="3" applyFont="1" applyFill="1" applyBorder="1" applyAlignment="1">
      <alignment horizontal="justify" vertical="top" wrapText="1"/>
    </xf>
    <xf numFmtId="0" fontId="6" fillId="84" borderId="11" xfId="3" applyFont="1" applyFill="1" applyBorder="1" applyAlignment="1">
      <alignment horizontal="left" vertical="top" wrapText="1"/>
    </xf>
    <xf numFmtId="0" fontId="5" fillId="84" borderId="710" xfId="3" applyFont="1" applyFill="1" applyBorder="1" applyAlignment="1">
      <alignment horizontal="center" vertical="center"/>
    </xf>
    <xf numFmtId="0" fontId="10" fillId="84" borderId="749" xfId="3" applyFont="1" applyFill="1" applyBorder="1" applyAlignment="1">
      <alignment horizontal="right"/>
    </xf>
    <xf numFmtId="0" fontId="10" fillId="84" borderId="747" xfId="3" applyFont="1" applyFill="1" applyBorder="1" applyAlignment="1">
      <alignment horizontal="right"/>
    </xf>
    <xf numFmtId="0" fontId="10" fillId="84" borderId="693" xfId="3" applyFont="1" applyFill="1" applyBorder="1" applyAlignment="1">
      <alignment vertical="center"/>
    </xf>
    <xf numFmtId="0" fontId="10" fillId="84" borderId="723" xfId="3" applyFont="1" applyFill="1" applyBorder="1" applyAlignment="1">
      <alignment horizontal="right" vertical="center"/>
    </xf>
    <xf numFmtId="1" fontId="14" fillId="749" borderId="710" xfId="3" applyNumberFormat="1" applyFont="1" applyFill="1" applyBorder="1" applyAlignment="1" applyProtection="1">
      <alignment horizontal="center" vertical="center"/>
    </xf>
    <xf numFmtId="1" fontId="14" fillId="84" borderId="710" xfId="3" applyNumberFormat="1" applyFont="1" applyFill="1" applyBorder="1" applyAlignment="1" applyProtection="1">
      <alignment horizontal="center" vertical="center"/>
    </xf>
    <xf numFmtId="1" fontId="14" fillId="25" borderId="710" xfId="3" applyNumberFormat="1" applyFont="1" applyFill="1" applyBorder="1" applyAlignment="1" applyProtection="1">
      <alignment horizontal="center" vertical="center"/>
    </xf>
    <xf numFmtId="0" fontId="15" fillId="84" borderId="700" xfId="3" applyFont="1" applyFill="1" applyAlignment="1">
      <alignment vertical="center"/>
    </xf>
    <xf numFmtId="0" fontId="5" fillId="84" borderId="700" xfId="3" applyFont="1" applyFill="1" applyBorder="1" applyAlignment="1">
      <alignment horizontal="center" vertical="center" wrapText="1"/>
    </xf>
    <xf numFmtId="49" fontId="4" fillId="0" borderId="128" xfId="3" applyNumberFormat="1" applyFont="1" applyBorder="1" applyAlignment="1"/>
    <xf numFmtId="49" fontId="4" fillId="0" borderId="30" xfId="3" applyNumberFormat="1" applyFont="1" applyBorder="1" applyAlignment="1"/>
    <xf numFmtId="49" fontId="4" fillId="0" borderId="25" xfId="3" applyNumberFormat="1" applyFont="1" applyBorder="1" applyAlignment="1"/>
    <xf numFmtId="49" fontId="4" fillId="0" borderId="31" xfId="3" applyNumberFormat="1" applyFont="1" applyBorder="1" applyAlignment="1"/>
    <xf numFmtId="49" fontId="4" fillId="84" borderId="700" xfId="3" applyNumberFormat="1" applyFont="1" applyFill="1" applyBorder="1" applyAlignment="1">
      <alignment horizontal="left"/>
    </xf>
    <xf numFmtId="0" fontId="14" fillId="749" borderId="700" xfId="3" applyNumberFormat="1" applyFont="1" applyFill="1" applyBorder="1" applyAlignment="1" applyProtection="1">
      <alignment horizontal="center" vertical="center"/>
    </xf>
    <xf numFmtId="164" fontId="14" fillId="84" borderId="700" xfId="3" applyNumberFormat="1" applyFont="1" applyFill="1" applyBorder="1" applyAlignment="1" applyProtection="1">
      <alignment horizontal="center" vertical="center"/>
    </xf>
    <xf numFmtId="164" fontId="14" fillId="84" borderId="729" xfId="3" applyNumberFormat="1" applyFont="1" applyFill="1" applyBorder="1" applyAlignment="1" applyProtection="1">
      <alignment horizontal="center" vertical="center"/>
    </xf>
    <xf numFmtId="49" fontId="4" fillId="0" borderId="123" xfId="3" applyNumberFormat="1" applyFont="1" applyBorder="1" applyAlignment="1">
      <alignment horizontal="left"/>
    </xf>
    <xf numFmtId="49" fontId="4" fillId="0" borderId="10" xfId="3" applyNumberFormat="1" applyFont="1" applyBorder="1" applyAlignment="1">
      <alignment horizontal="left"/>
    </xf>
    <xf numFmtId="49" fontId="4" fillId="84" borderId="13" xfId="3" applyNumberFormat="1" applyFont="1" applyFill="1" applyBorder="1" applyAlignment="1">
      <alignment horizontal="left"/>
    </xf>
    <xf numFmtId="49" fontId="4" fillId="84" borderId="747" xfId="3" applyNumberFormat="1" applyFont="1" applyFill="1" applyBorder="1" applyAlignment="1">
      <alignment horizontal="left"/>
    </xf>
    <xf numFmtId="164" fontId="8" fillId="749" borderId="729" xfId="3" applyNumberFormat="1" applyFont="1" applyFill="1" applyBorder="1" applyAlignment="1" applyProtection="1">
      <alignment horizontal="center" vertical="center"/>
    </xf>
    <xf numFmtId="49" fontId="8" fillId="84" borderId="727" xfId="3" applyNumberFormat="1" applyFont="1" applyFill="1" applyBorder="1" applyAlignment="1" applyProtection="1">
      <alignment horizontal="center" vertical="center" wrapText="1"/>
    </xf>
    <xf numFmtId="0" fontId="10" fillId="84" borderId="700" xfId="3" applyFont="1" applyFill="1" applyBorder="1"/>
    <xf numFmtId="0" fontId="4" fillId="84" borderId="694" xfId="3" applyNumberFormat="1" applyFont="1" applyFill="1" applyBorder="1" applyAlignment="1">
      <alignment horizontal="right"/>
    </xf>
    <xf numFmtId="0" fontId="22" fillId="84" borderId="710" xfId="3" applyNumberFormat="1" applyFont="1" applyFill="1" applyBorder="1" applyAlignment="1" applyProtection="1">
      <alignment horizontal="center" vertical="center" wrapText="1"/>
    </xf>
    <xf numFmtId="1" fontId="14" fillId="750" borderId="737" xfId="3" applyNumberFormat="1" applyFont="1" applyFill="1" applyBorder="1" applyAlignment="1" applyProtection="1">
      <alignment horizontal="center" vertical="center"/>
    </xf>
    <xf numFmtId="0" fontId="4" fillId="84" borderId="694" xfId="3" applyFont="1" applyFill="1" applyBorder="1" applyAlignment="1">
      <alignment horizontal="right"/>
    </xf>
    <xf numFmtId="1" fontId="11" fillId="84" borderId="700" xfId="3" applyNumberFormat="1" applyFont="1" applyFill="1" applyBorder="1" applyAlignment="1">
      <alignment horizontal="center" vertical="center"/>
    </xf>
    <xf numFmtId="1" fontId="11" fillId="25" borderId="700" xfId="3" applyNumberFormat="1" applyFont="1" applyFill="1" applyBorder="1" applyAlignment="1">
      <alignment horizontal="center" vertical="center"/>
    </xf>
    <xf numFmtId="0" fontId="4" fillId="84" borderId="747" xfId="3" applyFont="1" applyFill="1" applyBorder="1" applyAlignment="1">
      <alignment horizontal="right"/>
    </xf>
    <xf numFmtId="0" fontId="8" fillId="749" borderId="700" xfId="3" applyNumberFormat="1" applyFont="1" applyFill="1" applyBorder="1" applyAlignment="1" applyProtection="1">
      <alignment horizontal="center" vertical="center"/>
    </xf>
    <xf numFmtId="0" fontId="5" fillId="84" borderId="710" xfId="3" applyFont="1" applyFill="1" applyBorder="1" applyAlignment="1">
      <alignment vertical="center" wrapText="1"/>
    </xf>
    <xf numFmtId="0" fontId="3" fillId="84" borderId="749" xfId="3" applyNumberFormat="1" applyFont="1" applyFill="1" applyBorder="1" applyAlignment="1">
      <alignment horizontal="right"/>
    </xf>
    <xf numFmtId="0" fontId="3" fillId="84" borderId="700" xfId="3" applyNumberFormat="1" applyFont="1" applyFill="1" applyBorder="1" applyAlignment="1">
      <alignment horizontal="right"/>
    </xf>
    <xf numFmtId="0" fontId="3" fillId="84" borderId="747" xfId="3" applyNumberFormat="1" applyFont="1" applyFill="1" applyBorder="1" applyAlignment="1">
      <alignment horizontal="right"/>
    </xf>
    <xf numFmtId="0" fontId="9" fillId="84" borderId="91" xfId="3" applyFont="1" applyFill="1" applyBorder="1" applyAlignment="1">
      <alignment horizontal="center" vertical="center"/>
    </xf>
    <xf numFmtId="0" fontId="5" fillId="0" borderId="702" xfId="3" applyFont="1" applyBorder="1" applyAlignment="1">
      <alignment vertical="center" wrapText="1"/>
    </xf>
    <xf numFmtId="0" fontId="4" fillId="0" borderId="751" xfId="3" applyFont="1" applyBorder="1" applyAlignment="1">
      <alignment horizontal="right" vertical="center" wrapText="1"/>
    </xf>
    <xf numFmtId="0" fontId="8" fillId="749" borderId="743" xfId="3" applyNumberFormat="1" applyFont="1" applyFill="1" applyBorder="1" applyAlignment="1" applyProtection="1">
      <alignment horizontal="center" vertical="center" wrapText="1"/>
    </xf>
    <xf numFmtId="49" fontId="8" fillId="749" borderId="744" xfId="3" applyNumberFormat="1" applyFont="1" applyFill="1" applyBorder="1" applyAlignment="1" applyProtection="1">
      <alignment horizontal="center" vertical="center" wrapText="1"/>
    </xf>
    <xf numFmtId="49" fontId="8" fillId="749" borderId="729" xfId="3" applyNumberFormat="1" applyFont="1" applyFill="1" applyBorder="1" applyAlignment="1" applyProtection="1">
      <alignment horizontal="center" vertical="center" wrapText="1"/>
    </xf>
    <xf numFmtId="49" fontId="8" fillId="84" borderId="729" xfId="3" applyNumberFormat="1" applyFont="1" applyFill="1" applyBorder="1" applyAlignment="1" applyProtection="1">
      <alignment horizontal="center" vertical="center" wrapText="1"/>
    </xf>
    <xf numFmtId="0" fontId="8" fillId="84" borderId="700" xfId="3" applyNumberFormat="1" applyFont="1" applyFill="1" applyBorder="1" applyAlignment="1" applyProtection="1">
      <alignment horizontal="center" vertical="center"/>
    </xf>
    <xf numFmtId="1" fontId="3" fillId="84" borderId="700" xfId="3" applyNumberFormat="1" applyFont="1" applyFill="1" applyBorder="1" applyAlignment="1">
      <alignment horizontal="center" vertical="center"/>
    </xf>
    <xf numFmtId="1" fontId="11" fillId="84" borderId="729" xfId="3" applyNumberFormat="1" applyFont="1" applyFill="1" applyBorder="1" applyAlignment="1">
      <alignment horizontal="center" vertical="center"/>
    </xf>
    <xf numFmtId="1" fontId="3" fillId="84" borderId="729" xfId="3" applyNumberFormat="1" applyFont="1" applyFill="1" applyBorder="1" applyAlignment="1">
      <alignment horizontal="center" vertical="center"/>
    </xf>
    <xf numFmtId="1" fontId="11" fillId="25" borderId="729" xfId="3" applyNumberFormat="1" applyFont="1" applyFill="1" applyBorder="1" applyAlignment="1">
      <alignment horizontal="center" vertical="center"/>
    </xf>
    <xf numFmtId="0" fontId="1170" fillId="84" borderId="700" xfId="3" applyFont="1" applyFill="1" applyBorder="1"/>
    <xf numFmtId="0" fontId="16" fillId="84" borderId="700" xfId="3" applyFont="1" applyFill="1"/>
    <xf numFmtId="0" fontId="10" fillId="84" borderId="752" xfId="3" applyFont="1" applyFill="1" applyBorder="1"/>
    <xf numFmtId="0" fontId="15" fillId="84" borderId="752" xfId="3" applyFont="1" applyFill="1" applyBorder="1"/>
    <xf numFmtId="1" fontId="11" fillId="84" borderId="700" xfId="3" applyNumberFormat="1" applyFont="1" applyFill="1" applyBorder="1" applyAlignment="1">
      <alignment horizontal="center"/>
    </xf>
    <xf numFmtId="1" fontId="11" fillId="84" borderId="729" xfId="3" applyNumberFormat="1" applyFont="1" applyFill="1" applyBorder="1" applyAlignment="1">
      <alignment horizontal="center"/>
    </xf>
    <xf numFmtId="0" fontId="7" fillId="84" borderId="700" xfId="3" applyFont="1" applyFill="1" applyBorder="1" applyAlignment="1">
      <alignment vertical="top" wrapText="1"/>
    </xf>
    <xf numFmtId="1" fontId="15" fillId="84" borderId="700" xfId="3" applyNumberFormat="1" applyFont="1" applyFill="1" applyBorder="1"/>
    <xf numFmtId="3" fontId="15" fillId="84" borderId="700" xfId="3" applyNumberFormat="1" applyFont="1" applyFill="1"/>
    <xf numFmtId="1" fontId="4" fillId="84" borderId="700" xfId="3" applyNumberFormat="1" applyFont="1" applyFill="1" applyBorder="1" applyAlignment="1" applyProtection="1">
      <alignment horizontal="center" vertical="center"/>
    </xf>
    <xf numFmtId="1" fontId="4" fillId="84" borderId="729" xfId="3" applyNumberFormat="1" applyFont="1" applyFill="1" applyBorder="1" applyAlignment="1" applyProtection="1">
      <alignment horizontal="center" vertical="center"/>
    </xf>
    <xf numFmtId="1" fontId="14" fillId="84" borderId="737" xfId="3" applyNumberFormat="1" applyFont="1" applyFill="1" applyBorder="1" applyAlignment="1" applyProtection="1">
      <alignment horizontal="center" vertical="center"/>
    </xf>
    <xf numFmtId="0" fontId="9" fillId="84" borderId="700" xfId="3" applyFont="1" applyFill="1" applyBorder="1" applyAlignment="1">
      <alignment vertical="center"/>
    </xf>
    <xf numFmtId="0" fontId="5" fillId="84" borderId="737" xfId="3" applyFont="1" applyFill="1" applyBorder="1" applyAlignment="1">
      <alignment horizontal="center" vertical="center" wrapText="1"/>
    </xf>
    <xf numFmtId="0" fontId="15" fillId="84" borderId="702" xfId="3" applyFont="1" applyFill="1" applyBorder="1"/>
    <xf numFmtId="49" fontId="4" fillId="0" borderId="128" xfId="3" applyNumberFormat="1" applyFont="1" applyBorder="1" applyAlignment="1">
      <alignment horizontal="right"/>
    </xf>
    <xf numFmtId="1" fontId="14" fillId="749" borderId="737" xfId="3" applyNumberFormat="1" applyFont="1" applyFill="1" applyBorder="1" applyAlignment="1" applyProtection="1">
      <alignment horizontal="center" vertical="center"/>
    </xf>
    <xf numFmtId="49" fontId="4" fillId="0" borderId="129" xfId="3" applyNumberFormat="1" applyFont="1" applyBorder="1" applyAlignment="1">
      <alignment horizontal="right"/>
    </xf>
    <xf numFmtId="49" fontId="4" fillId="0" borderId="130" xfId="3" applyNumberFormat="1" applyFont="1" applyBorder="1" applyAlignment="1">
      <alignment horizontal="right"/>
    </xf>
    <xf numFmtId="1" fontId="8" fillId="25" borderId="700" xfId="3" applyNumberFormat="1" applyFont="1" applyFill="1" applyBorder="1" applyAlignment="1" applyProtection="1">
      <alignment horizontal="center" vertical="center"/>
    </xf>
    <xf numFmtId="1" fontId="15" fillId="84" borderId="700" xfId="3" applyNumberFormat="1" applyFont="1" applyFill="1"/>
    <xf numFmtId="49" fontId="4" fillId="0" borderId="30" xfId="3" applyNumberFormat="1" applyFont="1" applyBorder="1" applyAlignment="1">
      <alignment horizontal="right"/>
    </xf>
    <xf numFmtId="49" fontId="4" fillId="0" borderId="25" xfId="3" applyNumberFormat="1" applyFont="1" applyBorder="1" applyAlignment="1">
      <alignment horizontal="right"/>
    </xf>
    <xf numFmtId="49" fontId="4" fillId="0" borderId="31" xfId="3" applyNumberFormat="1" applyFont="1" applyBorder="1" applyAlignment="1">
      <alignment horizontal="right"/>
    </xf>
    <xf numFmtId="49" fontId="4" fillId="749" borderId="710" xfId="3" applyNumberFormat="1" applyFont="1" applyFill="1" applyBorder="1" applyAlignment="1" applyProtection="1">
      <alignment horizontal="center" vertical="center" wrapText="1"/>
    </xf>
    <xf numFmtId="1" fontId="4" fillId="749" borderId="700" xfId="3" applyNumberFormat="1" applyFont="1" applyFill="1" applyBorder="1" applyAlignment="1" applyProtection="1">
      <alignment horizontal="center" vertical="center"/>
    </xf>
    <xf numFmtId="1" fontId="3" fillId="749" borderId="700" xfId="3" applyNumberFormat="1" applyFont="1" applyFill="1" applyBorder="1" applyAlignment="1" applyProtection="1">
      <alignment horizontal="center" vertical="center"/>
    </xf>
    <xf numFmtId="49" fontId="4" fillId="84" borderId="694" xfId="3" applyNumberFormat="1" applyFont="1" applyFill="1" applyBorder="1" applyAlignment="1">
      <alignment horizontal="right"/>
    </xf>
    <xf numFmtId="49" fontId="4" fillId="84" borderId="747" xfId="3" applyNumberFormat="1" applyFont="1" applyFill="1" applyBorder="1" applyAlignment="1">
      <alignment horizontal="right"/>
    </xf>
    <xf numFmtId="1" fontId="3" fillId="749" borderId="729" xfId="3" applyNumberFormat="1" applyFont="1" applyFill="1" applyBorder="1" applyAlignment="1" applyProtection="1">
      <alignment horizontal="center" vertical="center"/>
    </xf>
    <xf numFmtId="0" fontId="1166" fillId="0" borderId="700" xfId="3"/>
    <xf numFmtId="0" fontId="8" fillId="749" borderId="127" xfId="3" applyNumberFormat="1" applyFont="1" applyFill="1" applyBorder="1" applyAlignment="1" applyProtection="1">
      <alignment horizontal="center" vertical="center" wrapText="1"/>
    </xf>
    <xf numFmtId="49" fontId="8" fillId="749" borderId="700" xfId="3" applyNumberFormat="1" applyFont="1" applyFill="1" applyBorder="1" applyAlignment="1" applyProtection="1">
      <alignment horizontal="center" vertical="center" wrapText="1"/>
    </xf>
    <xf numFmtId="49" fontId="8" fillId="84" borderId="700" xfId="3" applyNumberFormat="1" applyFont="1" applyFill="1" applyBorder="1" applyAlignment="1" applyProtection="1">
      <alignment horizontal="center" vertical="center" wrapText="1"/>
    </xf>
    <xf numFmtId="49" fontId="8" fillId="749" borderId="737" xfId="3" applyNumberFormat="1" applyFont="1" applyFill="1" applyBorder="1" applyAlignment="1" applyProtection="1">
      <alignment horizontal="center" vertical="center" wrapText="1"/>
    </xf>
    <xf numFmtId="49" fontId="8" fillId="84" borderId="737" xfId="3" applyNumberFormat="1" applyFont="1" applyFill="1" applyBorder="1" applyAlignment="1" applyProtection="1">
      <alignment horizontal="center" vertical="center" wrapText="1"/>
    </xf>
    <xf numFmtId="1" fontId="8" fillId="749" borderId="737" xfId="3" applyNumberFormat="1" applyFont="1" applyFill="1" applyBorder="1" applyAlignment="1" applyProtection="1">
      <alignment horizontal="center" vertical="center"/>
    </xf>
    <xf numFmtId="0" fontId="4" fillId="0" borderId="723" xfId="3" applyNumberFormat="1" applyFont="1" applyBorder="1" applyAlignment="1">
      <alignment horizontal="right"/>
    </xf>
    <xf numFmtId="1" fontId="8" fillId="749" borderId="710" xfId="3" applyNumberFormat="1" applyFont="1" applyFill="1" applyBorder="1" applyAlignment="1" applyProtection="1">
      <alignment horizontal="center" vertical="center"/>
    </xf>
    <xf numFmtId="49" fontId="4" fillId="84" borderId="723" xfId="3" applyNumberFormat="1" applyFont="1" applyFill="1" applyBorder="1" applyAlignment="1">
      <alignment horizontal="right"/>
    </xf>
    <xf numFmtId="49" fontId="4" fillId="84" borderId="737" xfId="3" applyNumberFormat="1" applyFont="1" applyFill="1" applyBorder="1" applyAlignment="1" applyProtection="1">
      <alignment horizontal="center" vertical="center" wrapText="1"/>
    </xf>
    <xf numFmtId="49" fontId="4" fillId="84" borderId="749" xfId="3" applyNumberFormat="1" applyFont="1" applyFill="1" applyBorder="1" applyAlignment="1">
      <alignment horizontal="right"/>
    </xf>
    <xf numFmtId="1" fontId="3" fillId="749" borderId="737" xfId="3" applyNumberFormat="1" applyFont="1" applyFill="1" applyBorder="1" applyAlignment="1" applyProtection="1">
      <alignment horizontal="center" vertical="center"/>
    </xf>
    <xf numFmtId="0" fontId="10" fillId="84" borderId="752" xfId="3" applyFont="1" applyFill="1" applyBorder="1" applyAlignment="1">
      <alignment vertical="center"/>
    </xf>
    <xf numFmtId="0" fontId="10" fillId="5" borderId="38" xfId="0" applyFont="1" applyFill="1" applyBorder="1" applyAlignment="1">
      <alignment vertical="top" wrapText="1"/>
    </xf>
    <xf numFmtId="0" fontId="13" fillId="5" borderId="36" xfId="0" applyFont="1" applyFill="1" applyBorder="1" applyAlignment="1">
      <alignment horizontal="center" vertical="center"/>
    </xf>
    <xf numFmtId="0" fontId="10" fillId="5" borderId="37" xfId="0" applyFont="1" applyFill="1" applyBorder="1" applyAlignment="1">
      <alignment vertical="top" wrapText="1"/>
    </xf>
    <xf numFmtId="0" fontId="10" fillId="29" borderId="125" xfId="0" applyFont="1" applyFill="1" applyBorder="1" applyAlignment="1">
      <alignment horizontal="left" vertical="center" wrapText="1"/>
    </xf>
    <xf numFmtId="0" fontId="491" fillId="29" borderId="125" xfId="2" applyFont="1" applyFill="1" applyAlignment="1">
      <alignment vertical="top" wrapText="1"/>
    </xf>
    <xf numFmtId="0" fontId="10" fillId="0" borderId="0" xfId="0" applyFont="1" applyAlignment="1">
      <alignment vertical="top" wrapText="1"/>
    </xf>
    <xf numFmtId="0" fontId="491" fillId="0" borderId="126" xfId="2" applyFont="1" applyBorder="1" applyAlignment="1">
      <alignment vertical="top" wrapText="1"/>
    </xf>
    <xf numFmtId="0" fontId="7" fillId="5" borderId="11" xfId="0" applyFont="1" applyFill="1" applyBorder="1" applyAlignment="1">
      <alignment horizontal="left" vertical="top" wrapText="1"/>
    </xf>
    <xf numFmtId="0" fontId="7" fillId="5" borderId="101" xfId="0" applyFont="1" applyFill="1" applyBorder="1" applyAlignment="1">
      <alignment horizontal="left" vertical="top" wrapText="1"/>
    </xf>
    <xf numFmtId="0" fontId="7" fillId="5" borderId="113" xfId="0" applyFont="1" applyFill="1" applyBorder="1" applyAlignment="1">
      <alignment horizontal="left" vertical="top" wrapText="1"/>
    </xf>
    <xf numFmtId="0" fontId="7" fillId="5" borderId="117" xfId="0" applyFont="1" applyFill="1" applyBorder="1" applyAlignment="1">
      <alignment horizontal="left" vertical="top" wrapText="1"/>
    </xf>
    <xf numFmtId="0" fontId="7" fillId="5" borderId="121" xfId="0" applyFont="1" applyFill="1" applyBorder="1" applyAlignment="1">
      <alignment horizontal="left" vertical="top" wrapText="1"/>
    </xf>
    <xf numFmtId="0" fontId="7" fillId="5" borderId="125" xfId="0" applyFont="1" applyFill="1" applyBorder="1" applyAlignment="1">
      <alignment horizontal="left" vertical="top" wrapText="1"/>
    </xf>
    <xf numFmtId="0" fontId="7" fillId="5" borderId="140" xfId="0" applyFont="1" applyFill="1" applyBorder="1" applyAlignment="1">
      <alignment horizontal="left" vertical="top" wrapText="1"/>
    </xf>
    <xf numFmtId="0" fontId="7" fillId="5" borderId="700" xfId="0" applyFont="1" applyFill="1" applyBorder="1" applyAlignment="1">
      <alignment horizontal="left" vertical="top" wrapText="1"/>
    </xf>
    <xf numFmtId="0" fontId="5" fillId="751" borderId="723" xfId="0" applyFont="1" applyFill="1" applyBorder="1" applyAlignment="1">
      <alignment horizontal="left" vertical="center" wrapText="1"/>
    </xf>
    <xf numFmtId="0" fontId="5" fillId="751" borderId="710" xfId="0" applyFont="1" applyFill="1" applyBorder="1" applyAlignment="1">
      <alignment horizontal="left" vertical="center" wrapText="1"/>
    </xf>
    <xf numFmtId="0" fontId="5" fillId="751" borderId="738" xfId="0" applyFont="1" applyFill="1" applyBorder="1" applyAlignment="1">
      <alignment horizontal="left" vertical="center" wrapText="1"/>
    </xf>
    <xf numFmtId="0" fontId="5" fillId="751" borderId="717" xfId="0" applyFont="1" applyFill="1" applyBorder="1" applyAlignment="1">
      <alignment horizontal="left" vertical="center" wrapText="1"/>
    </xf>
    <xf numFmtId="0" fontId="5" fillId="751" borderId="737" xfId="0" applyFont="1" applyFill="1" applyBorder="1" applyAlignment="1">
      <alignment horizontal="left" vertical="center" wrapText="1"/>
    </xf>
    <xf numFmtId="0" fontId="7" fillId="5" borderId="22" xfId="0" applyFont="1" applyFill="1" applyBorder="1" applyAlignment="1">
      <alignment horizontal="left" vertical="top" wrapText="1"/>
    </xf>
    <xf numFmtId="0" fontId="7" fillId="5" borderId="25" xfId="0" applyFont="1" applyFill="1" applyBorder="1" applyAlignment="1">
      <alignment horizontal="left" vertical="top" wrapText="1"/>
    </xf>
    <xf numFmtId="0" fontId="7" fillId="5" borderId="89" xfId="0" applyFont="1" applyFill="1" applyBorder="1" applyAlignment="1">
      <alignment horizontal="left" vertical="top" wrapText="1"/>
    </xf>
    <xf numFmtId="0" fontId="5" fillId="5" borderId="703" xfId="0" applyFont="1" applyFill="1" applyBorder="1" applyAlignment="1">
      <alignment horizontal="center" vertical="center" wrapText="1"/>
    </xf>
    <xf numFmtId="0" fontId="5" fillId="5" borderId="705" xfId="0" applyFont="1" applyFill="1" applyBorder="1" applyAlignment="1">
      <alignment horizontal="center" vertical="center" wrapText="1"/>
    </xf>
    <xf numFmtId="0" fontId="6" fillId="5" borderId="11" xfId="0" applyFont="1" applyFill="1" applyBorder="1" applyAlignment="1">
      <alignment horizontal="left" vertical="top" wrapText="1"/>
    </xf>
    <xf numFmtId="0" fontId="6" fillId="5" borderId="700" xfId="0" applyFont="1" applyFill="1" applyBorder="1" applyAlignment="1">
      <alignment horizontal="left" vertical="top" wrapText="1"/>
    </xf>
    <xf numFmtId="0" fontId="6" fillId="5" borderId="16" xfId="0" applyFont="1" applyFill="1" applyBorder="1" applyAlignment="1">
      <alignment horizontal="left" vertical="top" wrapText="1"/>
    </xf>
    <xf numFmtId="0" fontId="5" fillId="752" borderId="45" xfId="0" applyFont="1" applyFill="1" applyBorder="1" applyAlignment="1">
      <alignment horizontal="left" vertical="center" wrapText="1"/>
    </xf>
    <xf numFmtId="0" fontId="5" fillId="752" borderId="71" xfId="0" applyFont="1" applyFill="1" applyBorder="1" applyAlignment="1">
      <alignment horizontal="left" vertical="center" wrapText="1"/>
    </xf>
    <xf numFmtId="0" fontId="5" fillId="752" borderId="86" xfId="0" applyFont="1" applyFill="1" applyBorder="1" applyAlignment="1">
      <alignment horizontal="left" vertical="center" wrapText="1"/>
    </xf>
    <xf numFmtId="0" fontId="5" fillId="752" borderId="95" xfId="0" applyFont="1" applyFill="1" applyBorder="1" applyAlignment="1">
      <alignment horizontal="left" vertical="center" wrapText="1"/>
    </xf>
    <xf numFmtId="0" fontId="5" fillId="752" borderId="100" xfId="0" applyFont="1" applyFill="1" applyBorder="1" applyAlignment="1">
      <alignment horizontal="left" vertical="center" wrapText="1"/>
    </xf>
    <xf numFmtId="0" fontId="5" fillId="752" borderId="112" xfId="0" applyFont="1" applyFill="1" applyBorder="1" applyAlignment="1">
      <alignment horizontal="left" vertical="center" wrapText="1"/>
    </xf>
    <xf numFmtId="0" fontId="5" fillId="752" borderId="116" xfId="0" applyFont="1" applyFill="1" applyBorder="1" applyAlignment="1">
      <alignment horizontal="left" vertical="center" wrapText="1"/>
    </xf>
    <xf numFmtId="0" fontId="5" fillId="752" borderId="120" xfId="0" applyFont="1" applyFill="1" applyBorder="1" applyAlignment="1">
      <alignment horizontal="left" vertical="center" wrapText="1"/>
    </xf>
    <xf numFmtId="0" fontId="5" fillId="752" borderId="124" xfId="0" applyFont="1" applyFill="1" applyBorder="1" applyAlignment="1">
      <alignment horizontal="left" vertical="center" wrapText="1"/>
    </xf>
    <xf numFmtId="0" fontId="5" fillId="752" borderId="139" xfId="0" applyFont="1" applyFill="1" applyBorder="1" applyAlignment="1">
      <alignment horizontal="left" vertical="center" wrapText="1"/>
    </xf>
    <xf numFmtId="0" fontId="5" fillId="752" borderId="697" xfId="0" applyFont="1" applyFill="1" applyBorder="1" applyAlignment="1">
      <alignment horizontal="left" vertical="center" wrapText="1"/>
    </xf>
    <xf numFmtId="0" fontId="6" fillId="5" borderId="11" xfId="0" applyFont="1" applyFill="1" applyBorder="1" applyAlignment="1">
      <alignment horizontal="justify" vertical="top" wrapText="1"/>
    </xf>
    <xf numFmtId="0" fontId="6" fillId="5" borderId="72" xfId="0" applyFont="1" applyFill="1" applyBorder="1" applyAlignment="1">
      <alignment horizontal="justify" vertical="top" wrapText="1"/>
    </xf>
    <xf numFmtId="0" fontId="6" fillId="5" borderId="87" xfId="0" applyFont="1" applyFill="1" applyBorder="1" applyAlignment="1">
      <alignment horizontal="justify" vertical="top" wrapText="1"/>
    </xf>
    <xf numFmtId="0" fontId="6" fillId="5" borderId="96" xfId="0" applyFont="1" applyFill="1" applyBorder="1" applyAlignment="1">
      <alignment horizontal="justify" vertical="top" wrapText="1"/>
    </xf>
    <xf numFmtId="0" fontId="6" fillId="5" borderId="101" xfId="0" applyFont="1" applyFill="1" applyBorder="1" applyAlignment="1">
      <alignment horizontal="justify" vertical="top" wrapText="1"/>
    </xf>
    <xf numFmtId="0" fontId="6" fillId="5" borderId="113" xfId="0" applyFont="1" applyFill="1" applyBorder="1" applyAlignment="1">
      <alignment horizontal="justify" vertical="top" wrapText="1"/>
    </xf>
    <xf numFmtId="0" fontId="6" fillId="5" borderId="117" xfId="0" applyFont="1" applyFill="1" applyBorder="1" applyAlignment="1">
      <alignment horizontal="justify" vertical="top" wrapText="1"/>
    </xf>
    <xf numFmtId="0" fontId="6" fillId="5" borderId="121" xfId="0" applyFont="1" applyFill="1" applyBorder="1" applyAlignment="1">
      <alignment horizontal="justify" vertical="top" wrapText="1"/>
    </xf>
    <xf numFmtId="0" fontId="6" fillId="5" borderId="125" xfId="0" applyFont="1" applyFill="1" applyBorder="1" applyAlignment="1">
      <alignment horizontal="justify" vertical="top" wrapText="1"/>
    </xf>
    <xf numFmtId="0" fontId="6" fillId="5" borderId="140" xfId="0" applyFont="1" applyFill="1" applyBorder="1" applyAlignment="1">
      <alignment horizontal="justify" vertical="top" wrapText="1"/>
    </xf>
    <xf numFmtId="0" fontId="6" fillId="5" borderId="16" xfId="0" applyFont="1" applyFill="1" applyBorder="1" applyAlignment="1">
      <alignment horizontal="justify" vertical="top" wrapText="1"/>
    </xf>
    <xf numFmtId="0" fontId="5" fillId="752" borderId="90" xfId="0" applyFont="1" applyFill="1" applyBorder="1" applyAlignment="1">
      <alignment horizontal="left" vertical="center" wrapText="1"/>
    </xf>
    <xf numFmtId="0" fontId="2" fillId="752" borderId="112" xfId="0" applyFont="1" applyFill="1" applyBorder="1" applyAlignment="1">
      <alignment horizontal="left"/>
    </xf>
    <xf numFmtId="0" fontId="5" fillId="84" borderId="703" xfId="0" applyFont="1" applyFill="1" applyBorder="1" applyAlignment="1">
      <alignment horizontal="center" vertical="center" wrapText="1"/>
    </xf>
    <xf numFmtId="0" fontId="5" fillId="751" borderId="90" xfId="0" applyFont="1" applyFill="1" applyBorder="1" applyAlignment="1">
      <alignment horizontal="left" vertical="center" wrapText="1"/>
    </xf>
    <xf numFmtId="164" fontId="22" fillId="751" borderId="710" xfId="0" applyNumberFormat="1" applyFont="1" applyFill="1" applyBorder="1" applyAlignment="1" applyProtection="1">
      <alignment horizontal="left" vertical="center" wrapText="1"/>
    </xf>
    <xf numFmtId="0" fontId="5" fillId="0" borderId="703" xfId="0" applyFont="1" applyBorder="1" applyAlignment="1">
      <alignment horizontal="center" vertical="center" wrapText="1"/>
    </xf>
    <xf numFmtId="0" fontId="6" fillId="5" borderId="33" xfId="0" applyFont="1" applyFill="1" applyBorder="1" applyAlignment="1">
      <alignment horizontal="justify" vertical="top" wrapText="1"/>
    </xf>
    <xf numFmtId="0" fontId="5" fillId="751" borderId="45" xfId="0" applyFont="1" applyFill="1" applyBorder="1" applyAlignment="1">
      <alignment horizontal="center" vertical="center" wrapText="1"/>
    </xf>
    <xf numFmtId="0" fontId="5" fillId="751" borderId="71" xfId="0" applyFont="1" applyFill="1" applyBorder="1" applyAlignment="1">
      <alignment horizontal="center" vertical="center" wrapText="1"/>
    </xf>
    <xf numFmtId="0" fontId="5" fillId="751" borderId="86" xfId="0" applyFont="1" applyFill="1" applyBorder="1" applyAlignment="1">
      <alignment horizontal="center" vertical="center" wrapText="1"/>
    </xf>
    <xf numFmtId="0" fontId="5" fillId="751" borderId="95" xfId="0" applyFont="1" applyFill="1" applyBorder="1" applyAlignment="1">
      <alignment horizontal="center" vertical="center" wrapText="1"/>
    </xf>
    <xf numFmtId="0" fontId="5" fillId="751" borderId="100" xfId="0" applyFont="1" applyFill="1" applyBorder="1" applyAlignment="1">
      <alignment horizontal="center" vertical="center" wrapText="1"/>
    </xf>
    <xf numFmtId="0" fontId="5" fillId="751" borderId="112" xfId="0" applyFont="1" applyFill="1" applyBorder="1" applyAlignment="1">
      <alignment horizontal="center" vertical="center" wrapText="1"/>
    </xf>
    <xf numFmtId="0" fontId="5" fillId="751" borderId="116" xfId="0" applyFont="1" applyFill="1" applyBorder="1" applyAlignment="1">
      <alignment horizontal="center" vertical="center" wrapText="1"/>
    </xf>
    <xf numFmtId="0" fontId="5" fillId="751" borderId="120" xfId="0" applyFont="1" applyFill="1" applyBorder="1" applyAlignment="1">
      <alignment horizontal="center" vertical="center" wrapText="1"/>
    </xf>
    <xf numFmtId="0" fontId="5" fillId="751" borderId="124" xfId="0" applyFont="1" applyFill="1" applyBorder="1" applyAlignment="1">
      <alignment horizontal="center" vertical="center" wrapText="1"/>
    </xf>
    <xf numFmtId="0" fontId="5" fillId="751" borderId="139" xfId="0" applyFont="1" applyFill="1" applyBorder="1" applyAlignment="1">
      <alignment horizontal="center" vertical="center" wrapText="1"/>
    </xf>
    <xf numFmtId="0" fontId="5" fillId="751" borderId="90" xfId="0" applyFont="1" applyFill="1" applyBorder="1" applyAlignment="1">
      <alignment horizontal="center" vertical="center" wrapText="1"/>
    </xf>
    <xf numFmtId="0" fontId="5" fillId="751" borderId="717" xfId="0" applyFont="1" applyFill="1" applyBorder="1" applyAlignment="1">
      <alignment horizontal="center" vertical="center" wrapText="1"/>
    </xf>
    <xf numFmtId="0" fontId="7" fillId="5" borderId="33" xfId="0" applyFont="1" applyFill="1" applyBorder="1" applyAlignment="1">
      <alignment horizontal="left" vertical="top" wrapText="1"/>
    </xf>
    <xf numFmtId="0" fontId="5" fillId="0" borderId="723" xfId="3" applyFont="1" applyBorder="1" applyAlignment="1">
      <alignment horizontal="center" vertical="center" wrapText="1"/>
    </xf>
    <xf numFmtId="0" fontId="5" fillId="0" borderId="710" xfId="3" applyFont="1" applyBorder="1" applyAlignment="1">
      <alignment horizontal="center" vertical="center" wrapText="1"/>
    </xf>
    <xf numFmtId="0" fontId="5" fillId="0" borderId="753" xfId="3" applyFont="1" applyBorder="1" applyAlignment="1">
      <alignment horizontal="center" vertical="center" wrapText="1"/>
    </xf>
    <xf numFmtId="0" fontId="6" fillId="84" borderId="11" xfId="3" applyFont="1" applyFill="1" applyBorder="1" applyAlignment="1">
      <alignment horizontal="justify" vertical="top" wrapText="1"/>
    </xf>
    <xf numFmtId="0" fontId="6" fillId="84" borderId="700" xfId="3" applyFont="1" applyFill="1" applyBorder="1" applyAlignment="1">
      <alignment horizontal="justify" vertical="top" wrapText="1"/>
    </xf>
    <xf numFmtId="0" fontId="5" fillId="84" borderId="723" xfId="3" applyFont="1" applyFill="1" applyBorder="1" applyAlignment="1">
      <alignment horizontal="center" vertical="center" wrapText="1"/>
    </xf>
    <xf numFmtId="0" fontId="5" fillId="84" borderId="710" xfId="3" applyFont="1" applyFill="1" applyBorder="1" applyAlignment="1">
      <alignment horizontal="center" vertical="center" wrapText="1"/>
    </xf>
    <xf numFmtId="0" fontId="22" fillId="749" borderId="710" xfId="3" applyNumberFormat="1" applyFont="1" applyFill="1" applyBorder="1" applyAlignment="1" applyProtection="1">
      <alignment horizontal="center" vertical="center" wrapText="1"/>
    </xf>
    <xf numFmtId="0" fontId="22" fillId="79" borderId="710" xfId="3" applyNumberFormat="1" applyFont="1" applyFill="1" applyBorder="1" applyAlignment="1" applyProtection="1">
      <alignment horizontal="center" vertical="center" wrapText="1"/>
    </xf>
    <xf numFmtId="0" fontId="5" fillId="0" borderId="750" xfId="3" applyFont="1" applyBorder="1" applyAlignment="1">
      <alignment horizontal="center" vertical="center" wrapText="1"/>
    </xf>
    <xf numFmtId="1" fontId="8" fillId="749" borderId="710" xfId="3" applyNumberFormat="1" applyFont="1" applyFill="1" applyBorder="1" applyAlignment="1" applyProtection="1">
      <alignment horizontal="center" vertical="center"/>
    </xf>
    <xf numFmtId="1" fontId="8" fillId="750" borderId="710" xfId="3" applyNumberFormat="1" applyFont="1" applyFill="1" applyBorder="1" applyAlignment="1" applyProtection="1">
      <alignment horizontal="center" vertical="center"/>
    </xf>
    <xf numFmtId="0" fontId="6" fillId="84" borderId="11" xfId="3" applyFont="1" applyFill="1" applyBorder="1" applyAlignment="1">
      <alignment horizontal="left" vertical="top" wrapText="1"/>
    </xf>
    <xf numFmtId="0" fontId="6" fillId="84" borderId="700" xfId="3" applyFont="1" applyFill="1" applyBorder="1" applyAlignment="1">
      <alignment horizontal="left" vertical="top" wrapText="1"/>
    </xf>
    <xf numFmtId="0" fontId="5" fillId="0" borderId="723" xfId="3" applyFont="1" applyFill="1" applyBorder="1" applyAlignment="1">
      <alignment horizontal="center" vertical="center" wrapText="1"/>
    </xf>
    <xf numFmtId="0" fontId="5" fillId="0" borderId="710" xfId="3" applyFont="1" applyFill="1" applyBorder="1" applyAlignment="1">
      <alignment horizontal="center" vertical="center" wrapText="1"/>
    </xf>
    <xf numFmtId="0" fontId="5" fillId="0" borderId="723" xfId="3" applyFont="1" applyBorder="1" applyAlignment="1">
      <alignment horizontal="center" vertical="center"/>
    </xf>
    <xf numFmtId="0" fontId="5" fillId="0" borderId="710" xfId="3" applyFont="1" applyBorder="1" applyAlignment="1">
      <alignment horizontal="center" vertical="center"/>
    </xf>
    <xf numFmtId="0" fontId="5" fillId="0" borderId="737" xfId="3" applyFont="1" applyBorder="1" applyAlignment="1">
      <alignment horizontal="center" vertical="center" wrapText="1"/>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E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241"/>
      <color rgb="FFFF6D00"/>
      <color rgb="FFFFD13F"/>
      <color rgb="FFFDC149"/>
      <color rgb="FFFF883E"/>
      <color rgb="FFF78B09"/>
      <color rgb="FFD77907"/>
      <color rgb="FFC68502"/>
      <color rgb="FFEF4135"/>
      <color rgb="FF0020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2.xml"/><Relationship Id="rId1" Type="http://schemas.microsoft.com/office/2011/relationships/chartStyle" Target="style12.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14.xml"/><Relationship Id="rId1" Type="http://schemas.microsoft.com/office/2011/relationships/chartStyle" Target="style1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5.xml"/><Relationship Id="rId1" Type="http://schemas.microsoft.com/office/2011/relationships/chartStyle" Target="style15.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17.xml"/><Relationship Id="rId1" Type="http://schemas.microsoft.com/office/2011/relationships/chartStyle" Target="style1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8.xml"/><Relationship Id="rId1" Type="http://schemas.microsoft.com/office/2011/relationships/chartStyle" Target="style18.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9.xml"/><Relationship Id="rId1" Type="http://schemas.microsoft.com/office/2011/relationships/chartStyle" Target="style19.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20.xml"/><Relationship Id="rId1" Type="http://schemas.microsoft.com/office/2011/relationships/chartStyle" Target="style20.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2.xml"/><Relationship Id="rId1" Type="http://schemas.microsoft.com/office/2011/relationships/chartStyle" Target="style2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3.xml"/><Relationship Id="rId1" Type="http://schemas.microsoft.com/office/2011/relationships/chartStyle" Target="style23.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4.xml"/><Relationship Id="rId1" Type="http://schemas.microsoft.com/office/2011/relationships/chartStyle" Target="style24.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5.xml"/><Relationship Id="rId1" Type="http://schemas.microsoft.com/office/2011/relationships/chartStyle" Target="style2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6.xml"/><Relationship Id="rId1" Type="http://schemas.microsoft.com/office/2011/relationships/chartStyle" Target="style2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7.xml"/><Relationship Id="rId1" Type="http://schemas.microsoft.com/office/2011/relationships/chartStyle" Target="style27.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28.xml"/><Relationship Id="rId1" Type="http://schemas.microsoft.com/office/2011/relationships/chartStyle" Target="style2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9.xml"/><Relationship Id="rId1" Type="http://schemas.microsoft.com/office/2011/relationships/chartStyle" Target="style29.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30.xml"/><Relationship Id="rId1" Type="http://schemas.microsoft.com/office/2011/relationships/chartStyle" Target="style30.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1.xml"/><Relationship Id="rId1" Type="http://schemas.microsoft.com/office/2011/relationships/chartStyle" Target="style31.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32.xml"/><Relationship Id="rId1" Type="http://schemas.microsoft.com/office/2011/relationships/chartStyle" Target="style32.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3.xml"/><Relationship Id="rId1" Type="http://schemas.microsoft.com/office/2011/relationships/chartStyle" Target="style3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34.xml"/><Relationship Id="rId1" Type="http://schemas.microsoft.com/office/2011/relationships/chartStyle" Target="style3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35.xml"/><Relationship Id="rId1" Type="http://schemas.microsoft.com/office/2011/relationships/chartStyle" Target="style35.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6.xml"/><Relationship Id="rId1" Type="http://schemas.microsoft.com/office/2011/relationships/chartStyle" Target="style36.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37.xml"/><Relationship Id="rId1" Type="http://schemas.microsoft.com/office/2011/relationships/chartStyle" Target="style37.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38.xml"/><Relationship Id="rId1" Type="http://schemas.microsoft.com/office/2011/relationships/chartStyle" Target="style38.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9.xml"/><Relationship Id="rId1" Type="http://schemas.microsoft.com/office/2011/relationships/chartStyle" Target="style39.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40.xml"/><Relationship Id="rId1" Type="http://schemas.microsoft.com/office/2011/relationships/chartStyle" Target="style40.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'Sales and Prices'!$B$8</c:f>
              <c:strCache>
                <c:ptCount val="1"/>
                <c:pt idx="0">
                  <c:v>&lt;-5%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Prices'!$C$8:$AC$8</c15:sqref>
                  </c15:fullRef>
                </c:ext>
              </c:extLst>
              <c:f>'Sales and Prices'!$C$8:$V$8</c:f>
              <c:numCache>
                <c:formatCode>0</c:formatCode>
                <c:ptCount val="20"/>
                <c:pt idx="0">
                  <c:v>11.668000000000001</c:v>
                </c:pt>
                <c:pt idx="1">
                  <c:v>13.487</c:v>
                </c:pt>
                <c:pt idx="2">
                  <c:v>9.5609999999999999</c:v>
                </c:pt>
                <c:pt idx="3">
                  <c:v>13.615</c:v>
                </c:pt>
                <c:pt idx="4">
                  <c:v>14.579000000000001</c:v>
                </c:pt>
                <c:pt idx="5">
                  <c:v>12.280000000000001</c:v>
                </c:pt>
                <c:pt idx="6">
                  <c:v>15.308</c:v>
                </c:pt>
                <c:pt idx="7">
                  <c:v>12.41</c:v>
                </c:pt>
                <c:pt idx="8">
                  <c:v>12.284000000000001</c:v>
                </c:pt>
                <c:pt idx="9">
                  <c:v>13.388</c:v>
                </c:pt>
                <c:pt idx="10">
                  <c:v>13.734</c:v>
                </c:pt>
                <c:pt idx="11">
                  <c:v>18.353000000000002</c:v>
                </c:pt>
                <c:pt idx="12">
                  <c:v>16.045999999999999</c:v>
                </c:pt>
                <c:pt idx="13">
                  <c:v>19.618000000000002</c:v>
                </c:pt>
                <c:pt idx="14">
                  <c:v>33.619</c:v>
                </c:pt>
                <c:pt idx="15">
                  <c:v>54.341999999999999</c:v>
                </c:pt>
                <c:pt idx="16">
                  <c:v>39.53</c:v>
                </c:pt>
                <c:pt idx="17">
                  <c:v>35.386000000000003</c:v>
                </c:pt>
                <c:pt idx="18">
                  <c:v>34.987000000000002</c:v>
                </c:pt>
                <c:pt idx="19">
                  <c:v>13.39</c:v>
                </c:pt>
              </c:numCache>
            </c:numRef>
          </c:val>
          <c:extLst>
            <c:ext xmlns:c16="http://schemas.microsoft.com/office/drawing/2014/chart" uri="{C3380CC4-5D6E-409C-BE32-E72D297353CC}">
              <c16:uniqueId val="{00000004-0594-4126-B9E8-72A7C893539A}"/>
            </c:ext>
          </c:extLst>
        </c:ser>
        <c:ser>
          <c:idx val="0"/>
          <c:order val="1"/>
          <c:tx>
            <c:strRef>
              <c:f>'Sales and Prices'!$B$9</c:f>
              <c:strCache>
                <c:ptCount val="1"/>
                <c:pt idx="0">
                  <c:v>≥-5% to 0%</c:v>
                </c:pt>
              </c:strCache>
            </c:strRef>
          </c:tx>
          <c:spPr>
            <a:solidFill>
              <a:srgbClr val="EF4135">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Prices'!$C$9:$AC$9</c15:sqref>
                  </c15:fullRef>
                </c:ext>
              </c:extLst>
              <c:f>'Sales and Prices'!$C$9:$V$9</c:f>
              <c:numCache>
                <c:formatCode>0</c:formatCode>
                <c:ptCount val="20"/>
                <c:pt idx="0">
                  <c:v>10.420999999999999</c:v>
                </c:pt>
                <c:pt idx="1">
                  <c:v>5.2519999999999998</c:v>
                </c:pt>
                <c:pt idx="2">
                  <c:v>10.194000000000001</c:v>
                </c:pt>
                <c:pt idx="3">
                  <c:v>8.35</c:v>
                </c:pt>
                <c:pt idx="4">
                  <c:v>9.3040000000000003</c:v>
                </c:pt>
                <c:pt idx="5">
                  <c:v>11.063000000000001</c:v>
                </c:pt>
                <c:pt idx="6">
                  <c:v>11.964</c:v>
                </c:pt>
                <c:pt idx="7">
                  <c:v>12.491</c:v>
                </c:pt>
                <c:pt idx="8">
                  <c:v>11.391999999999999</c:v>
                </c:pt>
                <c:pt idx="9">
                  <c:v>9.2379999999999995</c:v>
                </c:pt>
                <c:pt idx="10">
                  <c:v>9.886000000000001</c:v>
                </c:pt>
                <c:pt idx="11">
                  <c:v>12.723000000000001</c:v>
                </c:pt>
                <c:pt idx="12">
                  <c:v>11.694000000000001</c:v>
                </c:pt>
                <c:pt idx="13">
                  <c:v>11.673999999999999</c:v>
                </c:pt>
                <c:pt idx="14">
                  <c:v>9.5679999999999996</c:v>
                </c:pt>
                <c:pt idx="15">
                  <c:v>5.4430000000000005</c:v>
                </c:pt>
                <c:pt idx="16">
                  <c:v>8.1859999999999999</c:v>
                </c:pt>
                <c:pt idx="17">
                  <c:v>6.8440000000000003</c:v>
                </c:pt>
                <c:pt idx="18">
                  <c:v>6.3570000000000002</c:v>
                </c:pt>
                <c:pt idx="19">
                  <c:v>5.24</c:v>
                </c:pt>
              </c:numCache>
            </c:numRef>
          </c:val>
          <c:extLst>
            <c:ext xmlns:c16="http://schemas.microsoft.com/office/drawing/2014/chart" uri="{C3380CC4-5D6E-409C-BE32-E72D297353CC}">
              <c16:uniqueId val="{00000013-0594-4126-B9E8-72A7C893539A}"/>
            </c:ext>
          </c:extLst>
        </c:ser>
        <c:ser>
          <c:idx val="1"/>
          <c:order val="2"/>
          <c:tx>
            <c:strRef>
              <c:f>'Sales and Prices'!$B$10</c:f>
              <c:strCache>
                <c:ptCount val="1"/>
                <c:pt idx="0">
                  <c:v>≥0% to 2.5%</c:v>
                </c:pt>
              </c:strCache>
            </c:strRef>
          </c:tx>
          <c:spPr>
            <a:solidFill>
              <a:srgbClr val="002082">
                <a:alpha val="1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Prices'!$C$10:$AC$10</c15:sqref>
                  </c15:fullRef>
                </c:ext>
              </c:extLst>
              <c:f>'Sales and Prices'!$C$10:$V$10</c:f>
              <c:numCache>
                <c:formatCode>0</c:formatCode>
                <c:ptCount val="20"/>
                <c:pt idx="0">
                  <c:v>17.664000000000001</c:v>
                </c:pt>
                <c:pt idx="1">
                  <c:v>17.766000000000002</c:v>
                </c:pt>
                <c:pt idx="2">
                  <c:v>12.014000000000001</c:v>
                </c:pt>
                <c:pt idx="3">
                  <c:v>14.393000000000001</c:v>
                </c:pt>
                <c:pt idx="4">
                  <c:v>15.482000000000001</c:v>
                </c:pt>
                <c:pt idx="5">
                  <c:v>14.932</c:v>
                </c:pt>
                <c:pt idx="6">
                  <c:v>14.483000000000001</c:v>
                </c:pt>
                <c:pt idx="7">
                  <c:v>12.371</c:v>
                </c:pt>
                <c:pt idx="8">
                  <c:v>14.108000000000001</c:v>
                </c:pt>
                <c:pt idx="9">
                  <c:v>15.724</c:v>
                </c:pt>
                <c:pt idx="10">
                  <c:v>14.233000000000001</c:v>
                </c:pt>
                <c:pt idx="11">
                  <c:v>15.779</c:v>
                </c:pt>
                <c:pt idx="12">
                  <c:v>15.279</c:v>
                </c:pt>
                <c:pt idx="13">
                  <c:v>12.6</c:v>
                </c:pt>
                <c:pt idx="14">
                  <c:v>12.016999999999999</c:v>
                </c:pt>
                <c:pt idx="15">
                  <c:v>5.0720000000000001</c:v>
                </c:pt>
                <c:pt idx="16">
                  <c:v>8.1430000000000007</c:v>
                </c:pt>
                <c:pt idx="17">
                  <c:v>8.3930000000000007</c:v>
                </c:pt>
                <c:pt idx="18">
                  <c:v>8.7070000000000007</c:v>
                </c:pt>
                <c:pt idx="19">
                  <c:v>7.1740000000000004</c:v>
                </c:pt>
              </c:numCache>
            </c:numRef>
          </c:val>
          <c:extLst>
            <c:ext xmlns:c16="http://schemas.microsoft.com/office/drawing/2014/chart" uri="{C3380CC4-5D6E-409C-BE32-E72D297353CC}">
              <c16:uniqueId val="{00000014-0594-4126-B9E8-72A7C893539A}"/>
            </c:ext>
          </c:extLst>
        </c:ser>
        <c:ser>
          <c:idx val="2"/>
          <c:order val="3"/>
          <c:tx>
            <c:strRef>
              <c:f>'Sales and Prices'!$B$11</c:f>
              <c:strCache>
                <c:ptCount val="1"/>
                <c:pt idx="0">
                  <c:v>≥2.5% to 5%</c:v>
                </c:pt>
              </c:strCache>
            </c:strRef>
          </c:tx>
          <c:spPr>
            <a:solidFill>
              <a:srgbClr val="002082">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Prices'!$C$11:$AC$11</c15:sqref>
                  </c15:fullRef>
                </c:ext>
              </c:extLst>
              <c:f>'Sales and Prices'!$C$11:$V$11</c:f>
              <c:numCache>
                <c:formatCode>0</c:formatCode>
                <c:ptCount val="20"/>
                <c:pt idx="0">
                  <c:v>8.9710000000000001</c:v>
                </c:pt>
                <c:pt idx="1">
                  <c:v>8.963000000000001</c:v>
                </c:pt>
                <c:pt idx="2">
                  <c:v>9.0129999999999999</c:v>
                </c:pt>
                <c:pt idx="3">
                  <c:v>8.9009999999999998</c:v>
                </c:pt>
                <c:pt idx="4">
                  <c:v>10.377000000000001</c:v>
                </c:pt>
                <c:pt idx="5">
                  <c:v>11.333</c:v>
                </c:pt>
                <c:pt idx="6">
                  <c:v>9.0920000000000005</c:v>
                </c:pt>
                <c:pt idx="7">
                  <c:v>10.173</c:v>
                </c:pt>
                <c:pt idx="8">
                  <c:v>10.502000000000001</c:v>
                </c:pt>
                <c:pt idx="9">
                  <c:v>8.9689999999999994</c:v>
                </c:pt>
                <c:pt idx="10">
                  <c:v>8.4689999999999994</c:v>
                </c:pt>
                <c:pt idx="11">
                  <c:v>8.0169999999999995</c:v>
                </c:pt>
                <c:pt idx="12">
                  <c:v>10.35</c:v>
                </c:pt>
                <c:pt idx="13">
                  <c:v>9.8250000000000011</c:v>
                </c:pt>
                <c:pt idx="14">
                  <c:v>5.5380000000000003</c:v>
                </c:pt>
                <c:pt idx="15">
                  <c:v>2.4580000000000002</c:v>
                </c:pt>
                <c:pt idx="16">
                  <c:v>3.512</c:v>
                </c:pt>
                <c:pt idx="17">
                  <c:v>4.2469999999999999</c:v>
                </c:pt>
                <c:pt idx="18">
                  <c:v>4.431</c:v>
                </c:pt>
                <c:pt idx="19">
                  <c:v>3.8180000000000001</c:v>
                </c:pt>
              </c:numCache>
            </c:numRef>
          </c:val>
          <c:extLst>
            <c:ext xmlns:c16="http://schemas.microsoft.com/office/drawing/2014/chart" uri="{C3380CC4-5D6E-409C-BE32-E72D297353CC}">
              <c16:uniqueId val="{00000015-0594-4126-B9E8-72A7C893539A}"/>
            </c:ext>
          </c:extLst>
        </c:ser>
        <c:ser>
          <c:idx val="4"/>
          <c:order val="4"/>
          <c:tx>
            <c:strRef>
              <c:f>'Sales and Prices'!$B$12</c:f>
              <c:strCache>
                <c:ptCount val="1"/>
                <c:pt idx="0">
                  <c:v>≥5% to 10%</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Prices'!$C$12:$AC$12</c15:sqref>
                  </c15:fullRef>
                </c:ext>
              </c:extLst>
              <c:f>'Sales and Prices'!$C$12:$V$12</c:f>
              <c:numCache>
                <c:formatCode>0</c:formatCode>
                <c:ptCount val="20"/>
                <c:pt idx="0">
                  <c:v>18.021000000000001</c:v>
                </c:pt>
                <c:pt idx="1">
                  <c:v>15.404</c:v>
                </c:pt>
                <c:pt idx="2">
                  <c:v>18.722999999999999</c:v>
                </c:pt>
                <c:pt idx="3">
                  <c:v>17.715</c:v>
                </c:pt>
                <c:pt idx="4">
                  <c:v>17.748999999999999</c:v>
                </c:pt>
                <c:pt idx="5">
                  <c:v>15.273</c:v>
                </c:pt>
                <c:pt idx="6">
                  <c:v>16.809000000000001</c:v>
                </c:pt>
                <c:pt idx="7">
                  <c:v>19.554000000000002</c:v>
                </c:pt>
                <c:pt idx="8">
                  <c:v>17.148</c:v>
                </c:pt>
                <c:pt idx="9">
                  <c:v>16.257000000000001</c:v>
                </c:pt>
                <c:pt idx="10">
                  <c:v>17.190999999999999</c:v>
                </c:pt>
                <c:pt idx="11">
                  <c:v>16.459</c:v>
                </c:pt>
                <c:pt idx="12">
                  <c:v>17.033999999999999</c:v>
                </c:pt>
                <c:pt idx="13">
                  <c:v>17.446999999999999</c:v>
                </c:pt>
                <c:pt idx="14">
                  <c:v>12.124000000000001</c:v>
                </c:pt>
                <c:pt idx="15">
                  <c:v>4.8310000000000004</c:v>
                </c:pt>
                <c:pt idx="16">
                  <c:v>8.3520000000000003</c:v>
                </c:pt>
                <c:pt idx="17">
                  <c:v>10.466000000000001</c:v>
                </c:pt>
                <c:pt idx="18">
                  <c:v>9.18</c:v>
                </c:pt>
                <c:pt idx="19">
                  <c:v>10.374000000000001</c:v>
                </c:pt>
              </c:numCache>
            </c:numRef>
          </c:val>
          <c:extLst>
            <c:ext xmlns:c16="http://schemas.microsoft.com/office/drawing/2014/chart" uri="{C3380CC4-5D6E-409C-BE32-E72D297353CC}">
              <c16:uniqueId val="{00000016-0594-4126-B9E8-72A7C893539A}"/>
            </c:ext>
          </c:extLst>
        </c:ser>
        <c:ser>
          <c:idx val="5"/>
          <c:order val="5"/>
          <c:tx>
            <c:strRef>
              <c:f>'Sales and Prices'!$B$13</c:f>
              <c:strCache>
                <c:ptCount val="1"/>
                <c:pt idx="0">
                  <c:v>≥10% to 15%</c:v>
                </c:pt>
              </c:strCache>
            </c:strRef>
          </c:tx>
          <c:spPr>
            <a:solidFill>
              <a:srgbClr val="002082">
                <a:alpha val="6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Prices'!$C$13:$AC$13</c15:sqref>
                  </c15:fullRef>
                </c:ext>
              </c:extLst>
              <c:f>'Sales and Prices'!$C$13:$V$13</c:f>
              <c:numCache>
                <c:formatCode>0</c:formatCode>
                <c:ptCount val="20"/>
                <c:pt idx="0">
                  <c:v>11.863</c:v>
                </c:pt>
                <c:pt idx="1">
                  <c:v>11.695</c:v>
                </c:pt>
                <c:pt idx="2">
                  <c:v>12.802</c:v>
                </c:pt>
                <c:pt idx="3">
                  <c:v>11.107000000000001</c:v>
                </c:pt>
                <c:pt idx="4">
                  <c:v>13.381</c:v>
                </c:pt>
                <c:pt idx="5">
                  <c:v>12.978</c:v>
                </c:pt>
                <c:pt idx="6">
                  <c:v>9.8460000000000001</c:v>
                </c:pt>
                <c:pt idx="7">
                  <c:v>11.811999999999999</c:v>
                </c:pt>
                <c:pt idx="8">
                  <c:v>14.444000000000001</c:v>
                </c:pt>
                <c:pt idx="9">
                  <c:v>12.621</c:v>
                </c:pt>
                <c:pt idx="10">
                  <c:v>11.233000000000001</c:v>
                </c:pt>
                <c:pt idx="11">
                  <c:v>10.318</c:v>
                </c:pt>
                <c:pt idx="12">
                  <c:v>9.4749999999999996</c:v>
                </c:pt>
                <c:pt idx="13">
                  <c:v>11.77</c:v>
                </c:pt>
                <c:pt idx="14">
                  <c:v>8.5760000000000005</c:v>
                </c:pt>
                <c:pt idx="15">
                  <c:v>3.6339999999999999</c:v>
                </c:pt>
                <c:pt idx="16">
                  <c:v>8.5240000000000009</c:v>
                </c:pt>
                <c:pt idx="17">
                  <c:v>8.5050000000000008</c:v>
                </c:pt>
                <c:pt idx="18">
                  <c:v>9.4410000000000007</c:v>
                </c:pt>
                <c:pt idx="19">
                  <c:v>9.9039999999999999</c:v>
                </c:pt>
              </c:numCache>
            </c:numRef>
          </c:val>
          <c:extLst>
            <c:ext xmlns:c16="http://schemas.microsoft.com/office/drawing/2014/chart" uri="{C3380CC4-5D6E-409C-BE32-E72D297353CC}">
              <c16:uniqueId val="{00000017-0594-4126-B9E8-72A7C893539A}"/>
            </c:ext>
          </c:extLst>
        </c:ser>
        <c:ser>
          <c:idx val="6"/>
          <c:order val="6"/>
          <c:tx>
            <c:strRef>
              <c:f>'Sales and Prices'!$B$14</c:f>
              <c:strCache>
                <c:ptCount val="1"/>
                <c:pt idx="0">
                  <c:v>≥15% to 20%</c:v>
                </c:pt>
              </c:strCache>
            </c:strRef>
          </c:tx>
          <c:spPr>
            <a:solidFill>
              <a:srgbClr val="002082">
                <a:alpha val="8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Prices'!$C$14:$AC$14</c15:sqref>
                  </c15:fullRef>
                </c:ext>
              </c:extLst>
              <c:f>'Sales and Prices'!$C$14:$V$14</c:f>
              <c:numCache>
                <c:formatCode>0</c:formatCode>
                <c:ptCount val="20"/>
                <c:pt idx="0">
                  <c:v>7.8950000000000005</c:v>
                </c:pt>
                <c:pt idx="1">
                  <c:v>6.6420000000000003</c:v>
                </c:pt>
                <c:pt idx="2">
                  <c:v>7.8710000000000004</c:v>
                </c:pt>
                <c:pt idx="3">
                  <c:v>8.4719999999999995</c:v>
                </c:pt>
                <c:pt idx="4">
                  <c:v>5.5600000000000005</c:v>
                </c:pt>
                <c:pt idx="5">
                  <c:v>6.4190000000000005</c:v>
                </c:pt>
                <c:pt idx="6">
                  <c:v>8.6609999999999996</c:v>
                </c:pt>
                <c:pt idx="7">
                  <c:v>6.2590000000000003</c:v>
                </c:pt>
                <c:pt idx="8">
                  <c:v>4.7670000000000003</c:v>
                </c:pt>
                <c:pt idx="9">
                  <c:v>7.4950000000000001</c:v>
                </c:pt>
                <c:pt idx="10">
                  <c:v>7.2380000000000004</c:v>
                </c:pt>
                <c:pt idx="11">
                  <c:v>5.5209999999999999</c:v>
                </c:pt>
                <c:pt idx="12">
                  <c:v>6.9020000000000001</c:v>
                </c:pt>
                <c:pt idx="13">
                  <c:v>6.4409999999999998</c:v>
                </c:pt>
                <c:pt idx="14">
                  <c:v>4.6080000000000005</c:v>
                </c:pt>
                <c:pt idx="15">
                  <c:v>3.1520000000000001</c:v>
                </c:pt>
                <c:pt idx="16">
                  <c:v>5.0010000000000003</c:v>
                </c:pt>
                <c:pt idx="17">
                  <c:v>6.391</c:v>
                </c:pt>
                <c:pt idx="18">
                  <c:v>6.6909999999999998</c:v>
                </c:pt>
                <c:pt idx="19">
                  <c:v>5.09</c:v>
                </c:pt>
              </c:numCache>
            </c:numRef>
          </c:val>
          <c:extLst>
            <c:ext xmlns:c16="http://schemas.microsoft.com/office/drawing/2014/chart" uri="{C3380CC4-5D6E-409C-BE32-E72D297353CC}">
              <c16:uniqueId val="{00000018-0594-4126-B9E8-72A7C893539A}"/>
            </c:ext>
          </c:extLst>
        </c:ser>
        <c:ser>
          <c:idx val="7"/>
          <c:order val="7"/>
          <c:tx>
            <c:strRef>
              <c:f>'Sales and Prices'!$B$15</c:f>
              <c:strCache>
                <c:ptCount val="1"/>
                <c:pt idx="0">
                  <c:v>≥20%</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Prices'!$C$15:$AC$15</c15:sqref>
                  </c15:fullRef>
                </c:ext>
              </c:extLst>
              <c:f>'Sales and Prices'!$C$15:$V$15</c:f>
              <c:numCache>
                <c:formatCode>0</c:formatCode>
                <c:ptCount val="20"/>
                <c:pt idx="0">
                  <c:v>13.498000000000001</c:v>
                </c:pt>
                <c:pt idx="1">
                  <c:v>20.791</c:v>
                </c:pt>
                <c:pt idx="2">
                  <c:v>19.821999999999999</c:v>
                </c:pt>
                <c:pt idx="3">
                  <c:v>17.449000000000002</c:v>
                </c:pt>
                <c:pt idx="4">
                  <c:v>13.568</c:v>
                </c:pt>
                <c:pt idx="5">
                  <c:v>15.721</c:v>
                </c:pt>
                <c:pt idx="6">
                  <c:v>13.837</c:v>
                </c:pt>
                <c:pt idx="7">
                  <c:v>14.932</c:v>
                </c:pt>
                <c:pt idx="8">
                  <c:v>15.354000000000001</c:v>
                </c:pt>
                <c:pt idx="9">
                  <c:v>16.308</c:v>
                </c:pt>
                <c:pt idx="10">
                  <c:v>18.016999999999999</c:v>
                </c:pt>
                <c:pt idx="11">
                  <c:v>12.83</c:v>
                </c:pt>
                <c:pt idx="12">
                  <c:v>13.22</c:v>
                </c:pt>
                <c:pt idx="13">
                  <c:v>10.624000000000001</c:v>
                </c:pt>
                <c:pt idx="14">
                  <c:v>13.949</c:v>
                </c:pt>
                <c:pt idx="15">
                  <c:v>21.067</c:v>
                </c:pt>
                <c:pt idx="16">
                  <c:v>18.751999999999999</c:v>
                </c:pt>
                <c:pt idx="17">
                  <c:v>19.768000000000001</c:v>
                </c:pt>
                <c:pt idx="18">
                  <c:v>20.207000000000001</c:v>
                </c:pt>
                <c:pt idx="19">
                  <c:v>45.009</c:v>
                </c:pt>
              </c:numCache>
            </c:numRef>
          </c:val>
          <c:extLst>
            <c:ext xmlns:c16="http://schemas.microsoft.com/office/drawing/2014/chart" uri="{C3380CC4-5D6E-409C-BE32-E72D297353CC}">
              <c16:uniqueId val="{00000019-0594-4126-B9E8-72A7C893539A}"/>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9602735101781271"/>
          <c:y val="0.94691811121037905"/>
          <c:w val="0.66402242092619779"/>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Prices'!$B$27</c:f>
              <c:strCache>
                <c:ptCount val="1"/>
                <c:pt idx="0">
                  <c:v>Wholesale &amp; Retail</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Prices'!$C$59:$AC$59</c15:sqref>
                  </c15:fullRef>
                </c:ext>
              </c:extLst>
              <c:f>'Sales and Prices'!$C$59:$Z$59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Prices'!$C$27:$AC$27</c15:sqref>
                  </c15:fullRef>
                </c:ext>
              </c:extLst>
              <c:f>'Sales and Prices'!$C$27:$Z$27</c:f>
              <c:numCache>
                <c:formatCode>0.0</c:formatCode>
                <c:ptCount val="24"/>
                <c:pt idx="0">
                  <c:v>7.3570000000000002</c:v>
                </c:pt>
                <c:pt idx="1">
                  <c:v>12.354000000000001</c:v>
                </c:pt>
                <c:pt idx="2">
                  <c:v>12.9</c:v>
                </c:pt>
                <c:pt idx="3">
                  <c:v>8.5229999999999997</c:v>
                </c:pt>
                <c:pt idx="4">
                  <c:v>5.4670000000000005</c:v>
                </c:pt>
                <c:pt idx="5">
                  <c:v>5.0860000000000003</c:v>
                </c:pt>
                <c:pt idx="6">
                  <c:v>3.415</c:v>
                </c:pt>
                <c:pt idx="7">
                  <c:v>6.218</c:v>
                </c:pt>
                <c:pt idx="8">
                  <c:v>5.1420000000000003</c:v>
                </c:pt>
                <c:pt idx="9">
                  <c:v>6.4329999999999998</c:v>
                </c:pt>
                <c:pt idx="10">
                  <c:v>6.7690000000000001</c:v>
                </c:pt>
                <c:pt idx="11">
                  <c:v>2.117</c:v>
                </c:pt>
                <c:pt idx="12">
                  <c:v>4.1479999999999997</c:v>
                </c:pt>
                <c:pt idx="13">
                  <c:v>2.5950000000000002</c:v>
                </c:pt>
                <c:pt idx="14">
                  <c:v>-1.1559999999999999</c:v>
                </c:pt>
                <c:pt idx="15">
                  <c:v>-8.7390000000000008</c:v>
                </c:pt>
                <c:pt idx="16">
                  <c:v>5.3479999999999999</c:v>
                </c:pt>
                <c:pt idx="17">
                  <c:v>1.371</c:v>
                </c:pt>
                <c:pt idx="18">
                  <c:v>3.4630000000000001</c:v>
                </c:pt>
                <c:pt idx="19" formatCode="0">
                  <c:v>20.190999999999999</c:v>
                </c:pt>
              </c:numCache>
            </c:numRef>
          </c:val>
          <c:smooth val="0"/>
          <c:extLst>
            <c:ext xmlns:c16="http://schemas.microsoft.com/office/drawing/2014/chart" uri="{C3380CC4-5D6E-409C-BE32-E72D297353CC}">
              <c16:uniqueId val="{00000000-D9B5-4496-A9BC-3151E594783B}"/>
            </c:ext>
          </c:extLst>
        </c:ser>
        <c:ser>
          <c:idx val="1"/>
          <c:order val="1"/>
          <c:tx>
            <c:strRef>
              <c:f>'Sales and Prices'!$B$63</c:f>
              <c:strCache>
                <c:ptCount val="1"/>
                <c:pt idx="0">
                  <c:v>Wholesale &amp; Retail</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Prices'!$C$59:$AC$59</c15:sqref>
                  </c15:fullRef>
                </c:ext>
              </c:extLst>
              <c:f>'Sales and Prices'!$C$59:$Z$59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Prices'!$C$63:$AC$63</c15:sqref>
                  </c15:fullRef>
                </c:ext>
              </c:extLst>
              <c:f>'Sales and Prices'!$C$63:$Z$63</c:f>
              <c:numCache>
                <c:formatCode>0.0</c:formatCode>
                <c:ptCount val="24"/>
                <c:pt idx="4">
                  <c:v>7.4089999999999998</c:v>
                </c:pt>
                <c:pt idx="5">
                  <c:v>5.899</c:v>
                </c:pt>
                <c:pt idx="6">
                  <c:v>4.2930000000000001</c:v>
                </c:pt>
                <c:pt idx="7">
                  <c:v>4.0730000000000004</c:v>
                </c:pt>
                <c:pt idx="8">
                  <c:v>5.0129999999999999</c:v>
                </c:pt>
                <c:pt idx="9">
                  <c:v>4.0780000000000003</c:v>
                </c:pt>
                <c:pt idx="10">
                  <c:v>3.0489999999999999</c:v>
                </c:pt>
                <c:pt idx="11">
                  <c:v>5.1879999999999997</c:v>
                </c:pt>
                <c:pt idx="12">
                  <c:v>3.4530000000000003</c:v>
                </c:pt>
                <c:pt idx="13">
                  <c:v>3.2880000000000003</c:v>
                </c:pt>
                <c:pt idx="14">
                  <c:v>4.9989999999999997</c:v>
                </c:pt>
                <c:pt idx="15">
                  <c:v>2.3220000000000001</c:v>
                </c:pt>
                <c:pt idx="16">
                  <c:v>2.8170000000000002</c:v>
                </c:pt>
                <c:pt idx="17">
                  <c:v>-0.26800000000000002</c:v>
                </c:pt>
                <c:pt idx="18">
                  <c:v>2.3890000000000002</c:v>
                </c:pt>
                <c:pt idx="19">
                  <c:v>22.888000000000002</c:v>
                </c:pt>
                <c:pt idx="20">
                  <c:v>3.633</c:v>
                </c:pt>
                <c:pt idx="21">
                  <c:v>9.3060000000000009</c:v>
                </c:pt>
                <c:pt idx="22">
                  <c:v>9.8320000000000007</c:v>
                </c:pt>
                <c:pt idx="23">
                  <c:v>6.6760000000000002</c:v>
                </c:pt>
              </c:numCache>
            </c:numRef>
          </c:val>
          <c:smooth val="0"/>
          <c:extLst>
            <c:ext xmlns:c16="http://schemas.microsoft.com/office/drawing/2014/chart" uri="{C3380CC4-5D6E-409C-BE32-E72D297353CC}">
              <c16:uniqueId val="{00000001-264B-416F-BF77-57EB3C937ED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449698705287833"/>
          <c:w val="0.78191971591786325"/>
          <c:h val="0.69265717792316228"/>
        </c:manualLayout>
      </c:layout>
      <c:lineChart>
        <c:grouping val="standard"/>
        <c:varyColors val="0"/>
        <c:ser>
          <c:idx val="0"/>
          <c:order val="0"/>
          <c:tx>
            <c:strRef>
              <c:f>'Sales and Prices'!$B$28</c:f>
              <c:strCache>
                <c:ptCount val="1"/>
                <c:pt idx="0">
                  <c:v>Transport &amp; Storage</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Prices'!$C$28:$AC$28</c15:sqref>
                  </c15:fullRef>
                </c:ext>
              </c:extLst>
              <c:f>'Sales and Prices'!$C$28:$Z$28</c:f>
              <c:numCache>
                <c:formatCode>0.0</c:formatCode>
                <c:ptCount val="24"/>
                <c:pt idx="0">
                  <c:v>6.9290000000000003</c:v>
                </c:pt>
                <c:pt idx="1">
                  <c:v>8.1020000000000003</c:v>
                </c:pt>
                <c:pt idx="2">
                  <c:v>12.566000000000001</c:v>
                </c:pt>
                <c:pt idx="3">
                  <c:v>11.157</c:v>
                </c:pt>
                <c:pt idx="4">
                  <c:v>7.8460000000000001</c:v>
                </c:pt>
                <c:pt idx="5">
                  <c:v>9.5229999999999997</c:v>
                </c:pt>
                <c:pt idx="6">
                  <c:v>6.0510000000000002</c:v>
                </c:pt>
                <c:pt idx="7">
                  <c:v>5.4</c:v>
                </c:pt>
                <c:pt idx="8">
                  <c:v>5.0440000000000005</c:v>
                </c:pt>
                <c:pt idx="9">
                  <c:v>8.2379999999999995</c:v>
                </c:pt>
                <c:pt idx="10">
                  <c:v>4.923</c:v>
                </c:pt>
                <c:pt idx="11">
                  <c:v>5.0229999999999997</c:v>
                </c:pt>
                <c:pt idx="12">
                  <c:v>3.5990000000000002</c:v>
                </c:pt>
                <c:pt idx="13">
                  <c:v>1.2989999999999999</c:v>
                </c:pt>
                <c:pt idx="14">
                  <c:v>0.50600000000000001</c:v>
                </c:pt>
                <c:pt idx="15">
                  <c:v>-24.318000000000001</c:v>
                </c:pt>
                <c:pt idx="16">
                  <c:v>-4.6349999999999998</c:v>
                </c:pt>
                <c:pt idx="17">
                  <c:v>-2.4489999999999998</c:v>
                </c:pt>
                <c:pt idx="18">
                  <c:v>-1.669</c:v>
                </c:pt>
                <c:pt idx="19" formatCode="0">
                  <c:v>27.789000000000001</c:v>
                </c:pt>
              </c:numCache>
            </c:numRef>
          </c:val>
          <c:smooth val="0"/>
          <c:extLst>
            <c:ext xmlns:c16="http://schemas.microsoft.com/office/drawing/2014/chart" uri="{C3380CC4-5D6E-409C-BE32-E72D297353CC}">
              <c16:uniqueId val="{00000000-60BF-4BAF-A65B-9DE6D6D82EE0}"/>
            </c:ext>
          </c:extLst>
        </c:ser>
        <c:ser>
          <c:idx val="1"/>
          <c:order val="1"/>
          <c:tx>
            <c:strRef>
              <c:f>'Sales and Prices'!$B$64</c:f>
              <c:strCache>
                <c:ptCount val="1"/>
                <c:pt idx="0">
                  <c:v>Transport &amp; Storage</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Prices'!$C$64:$AC$64</c15:sqref>
                  </c15:fullRef>
                </c:ext>
              </c:extLst>
              <c:f>'Sales and Prices'!$C$64:$Z$64</c:f>
              <c:numCache>
                <c:formatCode>0.0</c:formatCode>
                <c:ptCount val="24"/>
                <c:pt idx="4">
                  <c:v>4.8280000000000003</c:v>
                </c:pt>
                <c:pt idx="5">
                  <c:v>7.3049999999999997</c:v>
                </c:pt>
                <c:pt idx="6">
                  <c:v>5.1160000000000005</c:v>
                </c:pt>
                <c:pt idx="7">
                  <c:v>5.1989999999999998</c:v>
                </c:pt>
                <c:pt idx="8">
                  <c:v>3.976</c:v>
                </c:pt>
                <c:pt idx="9">
                  <c:v>4.5549999999999997</c:v>
                </c:pt>
                <c:pt idx="10">
                  <c:v>4.4169999999999998</c:v>
                </c:pt>
                <c:pt idx="11">
                  <c:v>4.359</c:v>
                </c:pt>
                <c:pt idx="12">
                  <c:v>3.6720000000000002</c:v>
                </c:pt>
                <c:pt idx="13">
                  <c:v>6.7640000000000002</c:v>
                </c:pt>
                <c:pt idx="14">
                  <c:v>4.1680000000000001</c:v>
                </c:pt>
                <c:pt idx="15">
                  <c:v>4.7670000000000003</c:v>
                </c:pt>
                <c:pt idx="16">
                  <c:v>3.7600000000000002</c:v>
                </c:pt>
                <c:pt idx="17">
                  <c:v>-0.441</c:v>
                </c:pt>
                <c:pt idx="18">
                  <c:v>-4.0780000000000003</c:v>
                </c:pt>
                <c:pt idx="19">
                  <c:v>19.442</c:v>
                </c:pt>
                <c:pt idx="20">
                  <c:v>8.8780000000000001</c:v>
                </c:pt>
                <c:pt idx="21">
                  <c:v>9.6470000000000002</c:v>
                </c:pt>
                <c:pt idx="22">
                  <c:v>14.248000000000001</c:v>
                </c:pt>
                <c:pt idx="23">
                  <c:v>14.152000000000001</c:v>
                </c:pt>
              </c:numCache>
            </c:numRef>
          </c:val>
          <c:smooth val="0"/>
          <c:extLst>
            <c:ext xmlns:c16="http://schemas.microsoft.com/office/drawing/2014/chart" uri="{C3380CC4-5D6E-409C-BE32-E72D297353CC}">
              <c16:uniqueId val="{00000001-4F2A-4F2E-A3E7-6BE39CF2C37B}"/>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76609541454376E-5"/>
              <c:y val="0.3866994424716096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2385023456388554"/>
          <c:w val="0.78191971591786325"/>
          <c:h val="0.70330393041215511"/>
        </c:manualLayout>
      </c:layout>
      <c:lineChart>
        <c:grouping val="standard"/>
        <c:varyColors val="0"/>
        <c:ser>
          <c:idx val="1"/>
          <c:order val="0"/>
          <c:tx>
            <c:strRef>
              <c:f>'Sales and Prices'!$B$29</c:f>
              <c:strCache>
                <c:ptCount val="1"/>
                <c:pt idx="0">
                  <c:v>Accommodation &amp; Food</c:v>
                </c:pt>
              </c:strCache>
            </c:strRef>
          </c:tx>
          <c:spPr>
            <a:ln>
              <a:solidFill>
                <a:srgbClr val="002082"/>
              </a:solidFill>
            </a:ln>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Prices'!$C$29:$AC$29</c15:sqref>
                  </c15:fullRef>
                </c:ext>
              </c:extLst>
              <c:f>'Sales and Prices'!$C$29:$Z$29</c:f>
              <c:numCache>
                <c:formatCode>0.0</c:formatCode>
                <c:ptCount val="24"/>
                <c:pt idx="0">
                  <c:v>4.7229999999999999</c:v>
                </c:pt>
                <c:pt idx="1">
                  <c:v>4.9539999999999997</c:v>
                </c:pt>
                <c:pt idx="2">
                  <c:v>5.133</c:v>
                </c:pt>
                <c:pt idx="3">
                  <c:v>4.3810000000000002</c:v>
                </c:pt>
                <c:pt idx="4">
                  <c:v>2.8250000000000002</c:v>
                </c:pt>
                <c:pt idx="5">
                  <c:v>6.2080000000000002</c:v>
                </c:pt>
                <c:pt idx="6">
                  <c:v>7.36</c:v>
                </c:pt>
                <c:pt idx="7">
                  <c:v>5.5990000000000002</c:v>
                </c:pt>
                <c:pt idx="8">
                  <c:v>5.0179999999999998</c:v>
                </c:pt>
                <c:pt idx="9">
                  <c:v>7.984</c:v>
                </c:pt>
                <c:pt idx="10">
                  <c:v>4.7119999999999997</c:v>
                </c:pt>
                <c:pt idx="11">
                  <c:v>7.0659999999999998</c:v>
                </c:pt>
                <c:pt idx="12">
                  <c:v>7.569</c:v>
                </c:pt>
                <c:pt idx="13">
                  <c:v>5.3109999999999999</c:v>
                </c:pt>
                <c:pt idx="14">
                  <c:v>-2.5990000000000002</c:v>
                </c:pt>
                <c:pt idx="15">
                  <c:v>-34.316000000000003</c:v>
                </c:pt>
                <c:pt idx="16">
                  <c:v>-9.0380000000000003</c:v>
                </c:pt>
                <c:pt idx="17">
                  <c:v>-14.05</c:v>
                </c:pt>
                <c:pt idx="18">
                  <c:v>-36.904000000000003</c:v>
                </c:pt>
                <c:pt idx="19" formatCode="0">
                  <c:v>50.902000000000001</c:v>
                </c:pt>
              </c:numCache>
            </c:numRef>
          </c:val>
          <c:smooth val="0"/>
          <c:extLst>
            <c:ext xmlns:c16="http://schemas.microsoft.com/office/drawing/2014/chart" uri="{C3380CC4-5D6E-409C-BE32-E72D297353CC}">
              <c16:uniqueId val="{00000000-9405-404B-924E-024B3BEA801D}"/>
            </c:ext>
          </c:extLst>
        </c:ser>
        <c:ser>
          <c:idx val="0"/>
          <c:order val="1"/>
          <c:tx>
            <c:strRef>
              <c:f>'Sales and Prices'!$B$65</c:f>
              <c:strCache>
                <c:ptCount val="1"/>
                <c:pt idx="0">
                  <c:v>Accommodation &amp; Food</c:v>
                </c:pt>
              </c:strCache>
            </c:strRef>
          </c:tx>
          <c:spPr>
            <a:ln>
              <a:solidFill>
                <a:srgbClr val="0066FF"/>
              </a:solidFill>
              <a:prstDash val="sysDash"/>
            </a:ln>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Prices'!$C$65:$AC$65</c15:sqref>
                  </c15:fullRef>
                </c:ext>
              </c:extLst>
              <c:f>'Sales and Prices'!$C$65:$Z$65</c:f>
              <c:numCache>
                <c:formatCode>0.0</c:formatCode>
                <c:ptCount val="24"/>
                <c:pt idx="4">
                  <c:v>2.835</c:v>
                </c:pt>
                <c:pt idx="5">
                  <c:v>2.5500000000000003</c:v>
                </c:pt>
                <c:pt idx="6">
                  <c:v>3.1139999999999999</c:v>
                </c:pt>
                <c:pt idx="7">
                  <c:v>3.4550000000000001</c:v>
                </c:pt>
                <c:pt idx="8">
                  <c:v>0.95900000000000007</c:v>
                </c:pt>
                <c:pt idx="9">
                  <c:v>1.1539999999999999</c:v>
                </c:pt>
                <c:pt idx="10">
                  <c:v>4.3849999999999998</c:v>
                </c:pt>
                <c:pt idx="11">
                  <c:v>7.6120000000000001</c:v>
                </c:pt>
                <c:pt idx="12">
                  <c:v>6.0289999999999999</c:v>
                </c:pt>
                <c:pt idx="13">
                  <c:v>4.6269999999999998</c:v>
                </c:pt>
                <c:pt idx="14">
                  <c:v>3.9430000000000001</c:v>
                </c:pt>
                <c:pt idx="15">
                  <c:v>3.851</c:v>
                </c:pt>
                <c:pt idx="16">
                  <c:v>5.3239999999999998</c:v>
                </c:pt>
                <c:pt idx="17">
                  <c:v>2.0950000000000002</c:v>
                </c:pt>
                <c:pt idx="18">
                  <c:v>-1.885</c:v>
                </c:pt>
                <c:pt idx="19">
                  <c:v>29.922000000000001</c:v>
                </c:pt>
                <c:pt idx="20">
                  <c:v>17.303000000000001</c:v>
                </c:pt>
                <c:pt idx="21">
                  <c:v>35.252000000000002</c:v>
                </c:pt>
                <c:pt idx="22">
                  <c:v>16.487000000000002</c:v>
                </c:pt>
                <c:pt idx="23">
                  <c:v>17.161999999999999</c:v>
                </c:pt>
              </c:numCache>
            </c:numRef>
          </c:val>
          <c:smooth val="0"/>
          <c:extLst>
            <c:ext xmlns:c16="http://schemas.microsoft.com/office/drawing/2014/chart" uri="{C3380CC4-5D6E-409C-BE32-E72D297353CC}">
              <c16:uniqueId val="{00000001-C1C6-4019-950E-CDB7E5229754}"/>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0788010583039639"/>
          <c:w val="0.78584128454531421"/>
          <c:h val="0.71927405914564424"/>
        </c:manualLayout>
      </c:layout>
      <c:lineChart>
        <c:grouping val="standard"/>
        <c:varyColors val="0"/>
        <c:ser>
          <c:idx val="0"/>
          <c:order val="0"/>
          <c:tx>
            <c:strRef>
              <c:f>'Sales and Prices'!$B$30</c:f>
              <c:strCache>
                <c:ptCount val="1"/>
                <c:pt idx="0">
                  <c:v>Info &amp; Comms</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Prices'!$C$30:$AC$30</c15:sqref>
                  </c15:fullRef>
                </c:ext>
              </c:extLst>
              <c:f>'Sales and Prices'!$C$30:$Z$30</c:f>
              <c:numCache>
                <c:formatCode>0.0</c:formatCode>
                <c:ptCount val="24"/>
                <c:pt idx="0">
                  <c:v>2.7949999999999999</c:v>
                </c:pt>
                <c:pt idx="1">
                  <c:v>6.9870000000000001</c:v>
                </c:pt>
                <c:pt idx="2">
                  <c:v>4.7</c:v>
                </c:pt>
                <c:pt idx="3">
                  <c:v>5.1109999999999998</c:v>
                </c:pt>
                <c:pt idx="4">
                  <c:v>2.5209999999999999</c:v>
                </c:pt>
                <c:pt idx="5">
                  <c:v>4.1770000000000005</c:v>
                </c:pt>
                <c:pt idx="6">
                  <c:v>8.9969999999999999</c:v>
                </c:pt>
                <c:pt idx="7">
                  <c:v>7.141</c:v>
                </c:pt>
                <c:pt idx="8">
                  <c:v>12.711</c:v>
                </c:pt>
                <c:pt idx="9">
                  <c:v>13.61</c:v>
                </c:pt>
                <c:pt idx="10">
                  <c:v>14.704000000000001</c:v>
                </c:pt>
                <c:pt idx="11">
                  <c:v>7.2629999999999999</c:v>
                </c:pt>
                <c:pt idx="12">
                  <c:v>7.3090000000000002</c:v>
                </c:pt>
                <c:pt idx="13">
                  <c:v>5.2279999999999998</c:v>
                </c:pt>
                <c:pt idx="14">
                  <c:v>6.1059999999999999</c:v>
                </c:pt>
                <c:pt idx="15">
                  <c:v>-0.39600000000000002</c:v>
                </c:pt>
                <c:pt idx="16">
                  <c:v>5.9790000000000001</c:v>
                </c:pt>
                <c:pt idx="17">
                  <c:v>7.2170000000000005</c:v>
                </c:pt>
                <c:pt idx="18">
                  <c:v>4.2229999999999999</c:v>
                </c:pt>
                <c:pt idx="19" formatCode="0">
                  <c:v>14.588000000000001</c:v>
                </c:pt>
              </c:numCache>
            </c:numRef>
          </c:val>
          <c:smooth val="0"/>
          <c:extLst>
            <c:ext xmlns:c16="http://schemas.microsoft.com/office/drawing/2014/chart" uri="{C3380CC4-5D6E-409C-BE32-E72D297353CC}">
              <c16:uniqueId val="{00000000-77E3-4D5B-B713-74F0A69EFE5E}"/>
            </c:ext>
          </c:extLst>
        </c:ser>
        <c:ser>
          <c:idx val="1"/>
          <c:order val="1"/>
          <c:tx>
            <c:strRef>
              <c:f>'Sales and Prices'!$B$66</c:f>
              <c:strCache>
                <c:ptCount val="1"/>
                <c:pt idx="0">
                  <c:v>Info &amp; Comms</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Prices'!$C$66:$AC$66</c15:sqref>
                  </c15:fullRef>
                </c:ext>
              </c:extLst>
              <c:f>'Sales and Prices'!$C$66:$Z$66</c:f>
              <c:numCache>
                <c:formatCode>0.0</c:formatCode>
                <c:ptCount val="24"/>
                <c:pt idx="4">
                  <c:v>5.9870000000000001</c:v>
                </c:pt>
                <c:pt idx="5">
                  <c:v>5.0090000000000003</c:v>
                </c:pt>
                <c:pt idx="6">
                  <c:v>4.9030000000000005</c:v>
                </c:pt>
                <c:pt idx="7">
                  <c:v>5.1959999999999997</c:v>
                </c:pt>
                <c:pt idx="8">
                  <c:v>5.6189999999999998</c:v>
                </c:pt>
                <c:pt idx="9">
                  <c:v>10.568</c:v>
                </c:pt>
                <c:pt idx="10">
                  <c:v>9.7810000000000006</c:v>
                </c:pt>
                <c:pt idx="11">
                  <c:v>10.689</c:v>
                </c:pt>
                <c:pt idx="12">
                  <c:v>7.1120000000000001</c:v>
                </c:pt>
                <c:pt idx="13">
                  <c:v>7.3710000000000004</c:v>
                </c:pt>
                <c:pt idx="14">
                  <c:v>9.6560000000000006</c:v>
                </c:pt>
                <c:pt idx="15">
                  <c:v>8.0980000000000008</c:v>
                </c:pt>
                <c:pt idx="16">
                  <c:v>7.05</c:v>
                </c:pt>
                <c:pt idx="17">
                  <c:v>5.4660000000000002</c:v>
                </c:pt>
                <c:pt idx="18">
                  <c:v>6.1219999999999999</c:v>
                </c:pt>
                <c:pt idx="19">
                  <c:v>8.6929999999999996</c:v>
                </c:pt>
                <c:pt idx="20">
                  <c:v>8.0489999999999995</c:v>
                </c:pt>
                <c:pt idx="21">
                  <c:v>11.206</c:v>
                </c:pt>
                <c:pt idx="22">
                  <c:v>10.599</c:v>
                </c:pt>
                <c:pt idx="23">
                  <c:v>11.298</c:v>
                </c:pt>
              </c:numCache>
            </c:numRef>
          </c:val>
          <c:smooth val="0"/>
          <c:extLst>
            <c:ext xmlns:c16="http://schemas.microsoft.com/office/drawing/2014/chart" uri="{C3380CC4-5D6E-409C-BE32-E72D297353CC}">
              <c16:uniqueId val="{00000001-8C78-4A8F-92A9-7FC141987707}"/>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982036329737468"/>
          <c:w val="0.78191971591786325"/>
          <c:h val="0.68733380167866587"/>
        </c:manualLayout>
      </c:layout>
      <c:lineChart>
        <c:grouping val="standard"/>
        <c:varyColors val="0"/>
        <c:ser>
          <c:idx val="0"/>
          <c:order val="0"/>
          <c:tx>
            <c:strRef>
              <c:f>'Sales and Prices'!$B$31</c:f>
              <c:strCache>
                <c:ptCount val="1"/>
                <c:pt idx="0">
                  <c:v>Finance &amp; Insurance</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Prices'!$C$31:$AC$31</c15:sqref>
                  </c15:fullRef>
                </c:ext>
              </c:extLst>
              <c:f>'Sales and Prices'!$C$31:$Z$31</c:f>
              <c:numCache>
                <c:formatCode>0.0</c:formatCode>
                <c:ptCount val="24"/>
                <c:pt idx="6">
                  <c:v>7.1840000000000002</c:v>
                </c:pt>
                <c:pt idx="7">
                  <c:v>12.646000000000001</c:v>
                </c:pt>
                <c:pt idx="8">
                  <c:v>14.949</c:v>
                </c:pt>
                <c:pt idx="9">
                  <c:v>9.9350000000000005</c:v>
                </c:pt>
                <c:pt idx="10">
                  <c:v>11.394</c:v>
                </c:pt>
                <c:pt idx="11">
                  <c:v>11.396000000000001</c:v>
                </c:pt>
                <c:pt idx="12">
                  <c:v>6.7229999999999999</c:v>
                </c:pt>
                <c:pt idx="13">
                  <c:v>7.8319999999999999</c:v>
                </c:pt>
                <c:pt idx="14">
                  <c:v>4.8340000000000005</c:v>
                </c:pt>
                <c:pt idx="15">
                  <c:v>-7.6290000000000004</c:v>
                </c:pt>
                <c:pt idx="16">
                  <c:v>-2.0790000000000002</c:v>
                </c:pt>
                <c:pt idx="17">
                  <c:v>1.4239999999999999</c:v>
                </c:pt>
                <c:pt idx="18">
                  <c:v>1.2230000000000001</c:v>
                </c:pt>
                <c:pt idx="19" formatCode="0">
                  <c:v>16.379000000000001</c:v>
                </c:pt>
              </c:numCache>
            </c:numRef>
          </c:val>
          <c:smooth val="0"/>
          <c:extLst>
            <c:ext xmlns:c16="http://schemas.microsoft.com/office/drawing/2014/chart" uri="{C3380CC4-5D6E-409C-BE32-E72D297353CC}">
              <c16:uniqueId val="{00000000-D683-4CC8-891C-71AC9775D401}"/>
            </c:ext>
          </c:extLst>
        </c:ser>
        <c:ser>
          <c:idx val="1"/>
          <c:order val="1"/>
          <c:tx>
            <c:strRef>
              <c:f>'Sales and Prices'!$B$67</c:f>
              <c:strCache>
                <c:ptCount val="1"/>
                <c:pt idx="0">
                  <c:v>Finance &amp; Insurance</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Prices'!$C$67:$AC$67</c15:sqref>
                  </c15:fullRef>
                </c:ext>
              </c:extLst>
              <c:f>'Sales and Prices'!$C$67:$Z$67</c:f>
              <c:numCache>
                <c:formatCode>0.0</c:formatCode>
                <c:ptCount val="24"/>
                <c:pt idx="10">
                  <c:v>9.1669999999999998</c:v>
                </c:pt>
                <c:pt idx="11">
                  <c:v>9.3250000000000011</c:v>
                </c:pt>
                <c:pt idx="12">
                  <c:v>9.9540000000000006</c:v>
                </c:pt>
                <c:pt idx="13">
                  <c:v>5.6980000000000004</c:v>
                </c:pt>
                <c:pt idx="14">
                  <c:v>7.5060000000000002</c:v>
                </c:pt>
                <c:pt idx="15">
                  <c:v>5.9</c:v>
                </c:pt>
                <c:pt idx="16">
                  <c:v>4.2439999999999998</c:v>
                </c:pt>
                <c:pt idx="17">
                  <c:v>4.9870000000000001</c:v>
                </c:pt>
                <c:pt idx="18">
                  <c:v>4.1870000000000003</c:v>
                </c:pt>
                <c:pt idx="19">
                  <c:v>12.722</c:v>
                </c:pt>
                <c:pt idx="20">
                  <c:v>8.1170000000000009</c:v>
                </c:pt>
                <c:pt idx="21">
                  <c:v>12.029</c:v>
                </c:pt>
                <c:pt idx="22">
                  <c:v>12.295999999999999</c:v>
                </c:pt>
                <c:pt idx="23">
                  <c:v>13.222</c:v>
                </c:pt>
              </c:numCache>
            </c:numRef>
          </c:val>
          <c:smooth val="0"/>
          <c:extLst>
            <c:ext xmlns:c16="http://schemas.microsoft.com/office/drawing/2014/chart" uri="{C3380CC4-5D6E-409C-BE32-E72D297353CC}">
              <c16:uniqueId val="{00000001-CB8C-46F5-9EF2-63F6F89AE01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2917361080838194"/>
          <c:w val="0.78191971591786325"/>
          <c:h val="0.6979805541676587"/>
        </c:manualLayout>
      </c:layout>
      <c:lineChart>
        <c:grouping val="standard"/>
        <c:varyColors val="0"/>
        <c:ser>
          <c:idx val="0"/>
          <c:order val="0"/>
          <c:tx>
            <c:strRef>
              <c:f>'Sales and Prices'!$B$32</c:f>
              <c:strCache>
                <c:ptCount val="1"/>
                <c:pt idx="0">
                  <c:v>Real Estate</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Prices'!$C$32:$AC$32</c15:sqref>
                  </c15:fullRef>
                </c:ext>
              </c:extLst>
              <c:f>'Sales and Prices'!$C$32:$Z$32</c:f>
              <c:numCache>
                <c:formatCode>0.0</c:formatCode>
                <c:ptCount val="24"/>
                <c:pt idx="0">
                  <c:v>7.3959999999999999</c:v>
                </c:pt>
                <c:pt idx="1">
                  <c:v>6.4770000000000003</c:v>
                </c:pt>
                <c:pt idx="2">
                  <c:v>5.9059999999999997</c:v>
                </c:pt>
                <c:pt idx="3">
                  <c:v>6.5579999999999998</c:v>
                </c:pt>
                <c:pt idx="4">
                  <c:v>7.649</c:v>
                </c:pt>
                <c:pt idx="5">
                  <c:v>3.9630000000000001</c:v>
                </c:pt>
                <c:pt idx="6">
                  <c:v>3.64</c:v>
                </c:pt>
                <c:pt idx="7">
                  <c:v>4.6210000000000004</c:v>
                </c:pt>
                <c:pt idx="8">
                  <c:v>4.0880000000000001</c:v>
                </c:pt>
                <c:pt idx="9">
                  <c:v>5.952</c:v>
                </c:pt>
                <c:pt idx="10">
                  <c:v>5.9370000000000003</c:v>
                </c:pt>
                <c:pt idx="11">
                  <c:v>5.5920000000000005</c:v>
                </c:pt>
                <c:pt idx="12">
                  <c:v>5.1379999999999999</c:v>
                </c:pt>
                <c:pt idx="13">
                  <c:v>5.9590000000000005</c:v>
                </c:pt>
                <c:pt idx="14">
                  <c:v>5.7780000000000005</c:v>
                </c:pt>
                <c:pt idx="15">
                  <c:v>-8.8339999999999996</c:v>
                </c:pt>
                <c:pt idx="16">
                  <c:v>-3.42</c:v>
                </c:pt>
                <c:pt idx="17">
                  <c:v>1.9450000000000001</c:v>
                </c:pt>
                <c:pt idx="18">
                  <c:v>9.8719999999999999</c:v>
                </c:pt>
                <c:pt idx="19" formatCode="0">
                  <c:v>19.189</c:v>
                </c:pt>
              </c:numCache>
            </c:numRef>
          </c:val>
          <c:smooth val="0"/>
          <c:extLst>
            <c:ext xmlns:c16="http://schemas.microsoft.com/office/drawing/2014/chart" uri="{C3380CC4-5D6E-409C-BE32-E72D297353CC}">
              <c16:uniqueId val="{00000000-8086-4B64-ADB2-B75186F7E94C}"/>
            </c:ext>
          </c:extLst>
        </c:ser>
        <c:ser>
          <c:idx val="1"/>
          <c:order val="1"/>
          <c:tx>
            <c:strRef>
              <c:f>'Sales and Prices'!$B$68</c:f>
              <c:strCache>
                <c:ptCount val="1"/>
                <c:pt idx="0">
                  <c:v>Real Estate</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Prices'!$C$68:$AC$68</c15:sqref>
                  </c15:fullRef>
                </c:ext>
              </c:extLst>
              <c:f>'Sales and Prices'!$C$68:$Z$68</c:f>
              <c:numCache>
                <c:formatCode>0.0</c:formatCode>
                <c:ptCount val="24"/>
                <c:pt idx="4">
                  <c:v>4.41</c:v>
                </c:pt>
                <c:pt idx="5">
                  <c:v>3.2709999999999999</c:v>
                </c:pt>
                <c:pt idx="6">
                  <c:v>6.7000000000000004E-2</c:v>
                </c:pt>
                <c:pt idx="7">
                  <c:v>4.2450000000000001</c:v>
                </c:pt>
                <c:pt idx="8">
                  <c:v>5.2729999999999997</c:v>
                </c:pt>
                <c:pt idx="9">
                  <c:v>5.6029999999999998</c:v>
                </c:pt>
                <c:pt idx="10">
                  <c:v>4.1360000000000001</c:v>
                </c:pt>
                <c:pt idx="11">
                  <c:v>8.1999999999999993</c:v>
                </c:pt>
                <c:pt idx="12">
                  <c:v>7.63</c:v>
                </c:pt>
                <c:pt idx="13">
                  <c:v>2.8570000000000002</c:v>
                </c:pt>
                <c:pt idx="14">
                  <c:v>6.327</c:v>
                </c:pt>
                <c:pt idx="15">
                  <c:v>6.9649999999999999</c:v>
                </c:pt>
                <c:pt idx="16">
                  <c:v>6.3730000000000002</c:v>
                </c:pt>
                <c:pt idx="17">
                  <c:v>6.0220000000000002</c:v>
                </c:pt>
                <c:pt idx="18">
                  <c:v>3.2680000000000002</c:v>
                </c:pt>
                <c:pt idx="19">
                  <c:v>12.02</c:v>
                </c:pt>
                <c:pt idx="20">
                  <c:v>11.518000000000001</c:v>
                </c:pt>
                <c:pt idx="21">
                  <c:v>7.827</c:v>
                </c:pt>
                <c:pt idx="22">
                  <c:v>8.9239999999999995</c:v>
                </c:pt>
                <c:pt idx="23">
                  <c:v>8.447000000000001</c:v>
                </c:pt>
              </c:numCache>
            </c:numRef>
          </c:val>
          <c:smooth val="0"/>
          <c:extLst>
            <c:ext xmlns:c16="http://schemas.microsoft.com/office/drawing/2014/chart" uri="{C3380CC4-5D6E-409C-BE32-E72D297353CC}">
              <c16:uniqueId val="{00000001-7E7E-4252-B2EE-E13EC3F950C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9.7233353341403622E-2"/>
          <c:w val="0.78191971591786325"/>
          <c:h val="0.72992081163463696"/>
        </c:manualLayout>
      </c:layout>
      <c:lineChart>
        <c:grouping val="standard"/>
        <c:varyColors val="0"/>
        <c:ser>
          <c:idx val="0"/>
          <c:order val="0"/>
          <c:tx>
            <c:strRef>
              <c:f>'Sales and Prices'!$B$33</c:f>
              <c:strCache>
                <c:ptCount val="1"/>
                <c:pt idx="0">
                  <c:v>Prof &amp; Scientific</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Prices'!$C$33:$AC$33</c15:sqref>
                  </c15:fullRef>
                </c:ext>
              </c:extLst>
              <c:f>'Sales and Prices'!$C$33:$Z$33</c:f>
              <c:numCache>
                <c:formatCode>0.0</c:formatCode>
                <c:ptCount val="24"/>
                <c:pt idx="0">
                  <c:v>7.7590000000000003</c:v>
                </c:pt>
                <c:pt idx="1">
                  <c:v>8.0730000000000004</c:v>
                </c:pt>
                <c:pt idx="2">
                  <c:v>7.3129999999999997</c:v>
                </c:pt>
                <c:pt idx="3">
                  <c:v>7.4240000000000004</c:v>
                </c:pt>
                <c:pt idx="4">
                  <c:v>4.367</c:v>
                </c:pt>
                <c:pt idx="5">
                  <c:v>5.43</c:v>
                </c:pt>
                <c:pt idx="6">
                  <c:v>5.5259999999999998</c:v>
                </c:pt>
                <c:pt idx="7">
                  <c:v>7.6879999999999997</c:v>
                </c:pt>
                <c:pt idx="8">
                  <c:v>6.569</c:v>
                </c:pt>
                <c:pt idx="9">
                  <c:v>8.5289999999999999</c:v>
                </c:pt>
                <c:pt idx="10">
                  <c:v>8.2330000000000005</c:v>
                </c:pt>
                <c:pt idx="11">
                  <c:v>5.6550000000000002</c:v>
                </c:pt>
                <c:pt idx="12">
                  <c:v>5.9870000000000001</c:v>
                </c:pt>
                <c:pt idx="13">
                  <c:v>4.1920000000000002</c:v>
                </c:pt>
                <c:pt idx="14">
                  <c:v>2.9510000000000001</c:v>
                </c:pt>
                <c:pt idx="15">
                  <c:v>-10.454000000000001</c:v>
                </c:pt>
                <c:pt idx="16">
                  <c:v>-3.8690000000000002</c:v>
                </c:pt>
                <c:pt idx="17">
                  <c:v>0.17799999999999999</c:v>
                </c:pt>
                <c:pt idx="18">
                  <c:v>1.99</c:v>
                </c:pt>
                <c:pt idx="19" formatCode="0">
                  <c:v>18.22</c:v>
                </c:pt>
              </c:numCache>
            </c:numRef>
          </c:val>
          <c:smooth val="0"/>
          <c:extLst>
            <c:ext xmlns:c16="http://schemas.microsoft.com/office/drawing/2014/chart" uri="{C3380CC4-5D6E-409C-BE32-E72D297353CC}">
              <c16:uniqueId val="{00000001-D65C-43EA-9183-971CDFEEEA04}"/>
            </c:ext>
          </c:extLst>
        </c:ser>
        <c:ser>
          <c:idx val="1"/>
          <c:order val="1"/>
          <c:tx>
            <c:strRef>
              <c:f>'Sales and Prices'!$B$69</c:f>
              <c:strCache>
                <c:ptCount val="1"/>
                <c:pt idx="0">
                  <c:v>Prof &amp; Scientific</c:v>
                </c:pt>
              </c:strCache>
            </c:strRef>
          </c:tx>
          <c:spPr>
            <a:ln>
              <a:solidFill>
                <a:srgbClr val="0066FF"/>
              </a:solidFill>
              <a:prstDash val="sysDash"/>
            </a:ln>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Prices'!$C$69:$AC$69</c15:sqref>
                  </c15:fullRef>
                </c:ext>
              </c:extLst>
              <c:f>'Sales and Prices'!$C$69:$Z$69</c:f>
              <c:numCache>
                <c:formatCode>0.0</c:formatCode>
                <c:ptCount val="24"/>
                <c:pt idx="4">
                  <c:v>8.8940000000000001</c:v>
                </c:pt>
                <c:pt idx="5">
                  <c:v>6.4260000000000002</c:v>
                </c:pt>
                <c:pt idx="6">
                  <c:v>6.6909999999999998</c:v>
                </c:pt>
                <c:pt idx="7">
                  <c:v>6.1280000000000001</c:v>
                </c:pt>
                <c:pt idx="8">
                  <c:v>4.9260000000000002</c:v>
                </c:pt>
                <c:pt idx="9">
                  <c:v>6.4370000000000003</c:v>
                </c:pt>
                <c:pt idx="10">
                  <c:v>5.0940000000000003</c:v>
                </c:pt>
                <c:pt idx="11">
                  <c:v>5.8129999999999997</c:v>
                </c:pt>
                <c:pt idx="12">
                  <c:v>6.6840000000000002</c:v>
                </c:pt>
                <c:pt idx="13">
                  <c:v>5.7229999999999999</c:v>
                </c:pt>
                <c:pt idx="14">
                  <c:v>5.5129999999999999</c:v>
                </c:pt>
                <c:pt idx="15">
                  <c:v>5.4660000000000002</c:v>
                </c:pt>
                <c:pt idx="16">
                  <c:v>6.1589999999999998</c:v>
                </c:pt>
                <c:pt idx="17">
                  <c:v>0.65800000000000003</c:v>
                </c:pt>
                <c:pt idx="18">
                  <c:v>0.60099999999999998</c:v>
                </c:pt>
                <c:pt idx="19">
                  <c:v>12.541</c:v>
                </c:pt>
                <c:pt idx="20">
                  <c:v>10.442</c:v>
                </c:pt>
                <c:pt idx="21">
                  <c:v>9.386000000000001</c:v>
                </c:pt>
                <c:pt idx="22">
                  <c:v>10.551</c:v>
                </c:pt>
                <c:pt idx="23">
                  <c:v>8.3490000000000002</c:v>
                </c:pt>
              </c:numCache>
            </c:numRef>
          </c:val>
          <c:smooth val="0"/>
          <c:extLst>
            <c:ext xmlns:c16="http://schemas.microsoft.com/office/drawing/2014/chart" uri="{C3380CC4-5D6E-409C-BE32-E72D297353CC}">
              <c16:uniqueId val="{00000001-36DD-468F-B2F9-6C20873027A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2917361080838194"/>
          <c:w val="0.78584128454531421"/>
          <c:h val="0.6979805541676587"/>
        </c:manualLayout>
      </c:layout>
      <c:lineChart>
        <c:grouping val="standard"/>
        <c:varyColors val="0"/>
        <c:ser>
          <c:idx val="0"/>
          <c:order val="0"/>
          <c:tx>
            <c:strRef>
              <c:f>'Sales and Prices'!$B$34</c:f>
              <c:strCache>
                <c:ptCount val="1"/>
                <c:pt idx="0">
                  <c:v>Admin &amp; Support</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Prices'!$C$34:$AC$34</c15:sqref>
                  </c15:fullRef>
                </c:ext>
              </c:extLst>
              <c:f>'Sales and Prices'!$C$34:$Z$34</c:f>
              <c:numCache>
                <c:formatCode>0.0</c:formatCode>
                <c:ptCount val="24"/>
                <c:pt idx="0">
                  <c:v>9.484</c:v>
                </c:pt>
                <c:pt idx="1">
                  <c:v>8.5830000000000002</c:v>
                </c:pt>
                <c:pt idx="2">
                  <c:v>10.798999999999999</c:v>
                </c:pt>
                <c:pt idx="3">
                  <c:v>10.233000000000001</c:v>
                </c:pt>
                <c:pt idx="4">
                  <c:v>9.3849999999999998</c:v>
                </c:pt>
                <c:pt idx="5">
                  <c:v>11.613</c:v>
                </c:pt>
                <c:pt idx="6">
                  <c:v>8.8049999999999997</c:v>
                </c:pt>
                <c:pt idx="7">
                  <c:v>9.4420000000000002</c:v>
                </c:pt>
                <c:pt idx="8">
                  <c:v>9.2799999999999994</c:v>
                </c:pt>
                <c:pt idx="9">
                  <c:v>8.9489999999999998</c:v>
                </c:pt>
                <c:pt idx="10">
                  <c:v>12.077999999999999</c:v>
                </c:pt>
                <c:pt idx="11">
                  <c:v>6.25</c:v>
                </c:pt>
                <c:pt idx="12">
                  <c:v>9.423</c:v>
                </c:pt>
                <c:pt idx="13">
                  <c:v>8.5519999999999996</c:v>
                </c:pt>
                <c:pt idx="14">
                  <c:v>0.68100000000000005</c:v>
                </c:pt>
                <c:pt idx="15">
                  <c:v>-6.59</c:v>
                </c:pt>
                <c:pt idx="16">
                  <c:v>-11.172000000000001</c:v>
                </c:pt>
                <c:pt idx="17">
                  <c:v>-11.134</c:v>
                </c:pt>
                <c:pt idx="18">
                  <c:v>-9.4260000000000002</c:v>
                </c:pt>
                <c:pt idx="19" formatCode="0">
                  <c:v>22.215</c:v>
                </c:pt>
              </c:numCache>
            </c:numRef>
          </c:val>
          <c:smooth val="0"/>
          <c:extLst>
            <c:ext xmlns:c16="http://schemas.microsoft.com/office/drawing/2014/chart" uri="{C3380CC4-5D6E-409C-BE32-E72D297353CC}">
              <c16:uniqueId val="{00000000-F773-438E-BF90-AF69706E3D15}"/>
            </c:ext>
          </c:extLst>
        </c:ser>
        <c:ser>
          <c:idx val="1"/>
          <c:order val="1"/>
          <c:tx>
            <c:strRef>
              <c:f>'Sales and Prices'!$B$70</c:f>
              <c:strCache>
                <c:ptCount val="1"/>
                <c:pt idx="0">
                  <c:v>Admin &amp; Support</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Prices'!$C$70:$AC$70</c15:sqref>
                  </c15:fullRef>
                </c:ext>
              </c:extLst>
              <c:f>'Sales and Prices'!$C$70:$Z$70</c:f>
              <c:numCache>
                <c:formatCode>0.0</c:formatCode>
                <c:ptCount val="24"/>
                <c:pt idx="4">
                  <c:v>6.4249999999999998</c:v>
                </c:pt>
                <c:pt idx="5">
                  <c:v>7.6240000000000006</c:v>
                </c:pt>
                <c:pt idx="6">
                  <c:v>9.8000000000000007</c:v>
                </c:pt>
                <c:pt idx="7">
                  <c:v>7.1470000000000002</c:v>
                </c:pt>
                <c:pt idx="8">
                  <c:v>6.4059999999999997</c:v>
                </c:pt>
                <c:pt idx="9">
                  <c:v>5.6310000000000002</c:v>
                </c:pt>
                <c:pt idx="10">
                  <c:v>6.1050000000000004</c:v>
                </c:pt>
                <c:pt idx="11">
                  <c:v>8.49</c:v>
                </c:pt>
                <c:pt idx="12">
                  <c:v>7.0200000000000005</c:v>
                </c:pt>
                <c:pt idx="13">
                  <c:v>7.556</c:v>
                </c:pt>
                <c:pt idx="14">
                  <c:v>6.1740000000000004</c:v>
                </c:pt>
                <c:pt idx="15">
                  <c:v>7.3840000000000003</c:v>
                </c:pt>
                <c:pt idx="16">
                  <c:v>7.4939999999999998</c:v>
                </c:pt>
                <c:pt idx="17">
                  <c:v>4.9459999999999997</c:v>
                </c:pt>
                <c:pt idx="18">
                  <c:v>1.121</c:v>
                </c:pt>
                <c:pt idx="19">
                  <c:v>19.347000000000001</c:v>
                </c:pt>
                <c:pt idx="20">
                  <c:v>10.435</c:v>
                </c:pt>
                <c:pt idx="21">
                  <c:v>16.184000000000001</c:v>
                </c:pt>
                <c:pt idx="22">
                  <c:v>10.56</c:v>
                </c:pt>
                <c:pt idx="23">
                  <c:v>14.213000000000001</c:v>
                </c:pt>
              </c:numCache>
            </c:numRef>
          </c:val>
          <c:smooth val="0"/>
          <c:extLst>
            <c:ext xmlns:c16="http://schemas.microsoft.com/office/drawing/2014/chart" uri="{C3380CC4-5D6E-409C-BE32-E72D297353CC}">
              <c16:uniqueId val="{00000001-087A-49B5-8C7C-CC7285EA3C3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2917361080838194"/>
          <c:w val="0.78191971591786325"/>
          <c:h val="0.6979805541676587"/>
        </c:manualLayout>
      </c:layout>
      <c:lineChart>
        <c:grouping val="standard"/>
        <c:varyColors val="0"/>
        <c:ser>
          <c:idx val="0"/>
          <c:order val="0"/>
          <c:tx>
            <c:strRef>
              <c:f>'Sales and Prices'!$B$35</c:f>
              <c:strCache>
                <c:ptCount val="1"/>
                <c:pt idx="0">
                  <c:v>Human Health</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Prices'!$C$35:$AC$35</c15:sqref>
                  </c15:fullRef>
                </c:ext>
              </c:extLst>
              <c:f>'Sales and Prices'!$C$35:$Z$35</c:f>
              <c:numCache>
                <c:formatCode>0.0</c:formatCode>
                <c:ptCount val="24"/>
                <c:pt idx="0">
                  <c:v>3.823</c:v>
                </c:pt>
                <c:pt idx="1">
                  <c:v>5.4480000000000004</c:v>
                </c:pt>
                <c:pt idx="2">
                  <c:v>6.6589999999999998</c:v>
                </c:pt>
                <c:pt idx="3">
                  <c:v>5.556</c:v>
                </c:pt>
                <c:pt idx="4">
                  <c:v>2.992</c:v>
                </c:pt>
                <c:pt idx="5">
                  <c:v>5.4619999999999997</c:v>
                </c:pt>
                <c:pt idx="6">
                  <c:v>5.6550000000000002</c:v>
                </c:pt>
                <c:pt idx="7">
                  <c:v>4.4580000000000002</c:v>
                </c:pt>
                <c:pt idx="8">
                  <c:v>7.0259999999999998</c:v>
                </c:pt>
                <c:pt idx="9">
                  <c:v>4.99</c:v>
                </c:pt>
                <c:pt idx="10">
                  <c:v>6.5819999999999999</c:v>
                </c:pt>
                <c:pt idx="11">
                  <c:v>6.8520000000000003</c:v>
                </c:pt>
                <c:pt idx="12">
                  <c:v>6.0940000000000003</c:v>
                </c:pt>
                <c:pt idx="13">
                  <c:v>6.2220000000000004</c:v>
                </c:pt>
                <c:pt idx="14">
                  <c:v>5.1189999999999998</c:v>
                </c:pt>
                <c:pt idx="15">
                  <c:v>-0.29199999999999998</c:v>
                </c:pt>
                <c:pt idx="16">
                  <c:v>3.0880000000000001</c:v>
                </c:pt>
                <c:pt idx="17">
                  <c:v>6.766</c:v>
                </c:pt>
                <c:pt idx="18">
                  <c:v>2.234</c:v>
                </c:pt>
                <c:pt idx="19" formatCode="0">
                  <c:v>6.7320000000000002</c:v>
                </c:pt>
              </c:numCache>
            </c:numRef>
          </c:val>
          <c:smooth val="0"/>
          <c:extLst>
            <c:ext xmlns:c16="http://schemas.microsoft.com/office/drawing/2014/chart" uri="{C3380CC4-5D6E-409C-BE32-E72D297353CC}">
              <c16:uniqueId val="{00000000-B92C-4B2E-BBC6-515ABB77049F}"/>
            </c:ext>
          </c:extLst>
        </c:ser>
        <c:ser>
          <c:idx val="1"/>
          <c:order val="1"/>
          <c:tx>
            <c:strRef>
              <c:f>'Sales and Prices'!$B$71</c:f>
              <c:strCache>
                <c:ptCount val="1"/>
                <c:pt idx="0">
                  <c:v>Human Health</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Prices'!$C$71:$AC$71</c15:sqref>
                  </c15:fullRef>
                </c:ext>
              </c:extLst>
              <c:f>'Sales and Prices'!$C$71:$Z$71</c:f>
              <c:numCache>
                <c:formatCode>0.0</c:formatCode>
                <c:ptCount val="24"/>
                <c:pt idx="4">
                  <c:v>5.827</c:v>
                </c:pt>
                <c:pt idx="5">
                  <c:v>5.0179999999999998</c:v>
                </c:pt>
                <c:pt idx="6">
                  <c:v>4.4459999999999997</c:v>
                </c:pt>
                <c:pt idx="7">
                  <c:v>2.8980000000000001</c:v>
                </c:pt>
                <c:pt idx="8">
                  <c:v>5.7850000000000001</c:v>
                </c:pt>
                <c:pt idx="9">
                  <c:v>7.577</c:v>
                </c:pt>
                <c:pt idx="10">
                  <c:v>6.4660000000000002</c:v>
                </c:pt>
                <c:pt idx="11">
                  <c:v>4.3550000000000004</c:v>
                </c:pt>
                <c:pt idx="12">
                  <c:v>6.5590000000000002</c:v>
                </c:pt>
                <c:pt idx="13">
                  <c:v>5.1959999999999997</c:v>
                </c:pt>
                <c:pt idx="14">
                  <c:v>5.4880000000000004</c:v>
                </c:pt>
                <c:pt idx="15">
                  <c:v>4.8970000000000002</c:v>
                </c:pt>
                <c:pt idx="16">
                  <c:v>4.0120000000000005</c:v>
                </c:pt>
                <c:pt idx="17">
                  <c:v>2.2309999999999999</c:v>
                </c:pt>
                <c:pt idx="18">
                  <c:v>0.10200000000000001</c:v>
                </c:pt>
                <c:pt idx="19">
                  <c:v>7.867</c:v>
                </c:pt>
                <c:pt idx="20">
                  <c:v>5.9270000000000005</c:v>
                </c:pt>
                <c:pt idx="21">
                  <c:v>7.1480000000000006</c:v>
                </c:pt>
                <c:pt idx="22">
                  <c:v>8.859</c:v>
                </c:pt>
                <c:pt idx="23">
                  <c:v>6.992</c:v>
                </c:pt>
              </c:numCache>
            </c:numRef>
          </c:val>
          <c:smooth val="0"/>
          <c:extLst>
            <c:ext xmlns:c16="http://schemas.microsoft.com/office/drawing/2014/chart" uri="{C3380CC4-5D6E-409C-BE32-E72D297353CC}">
              <c16:uniqueId val="{00000001-983F-4DC3-A813-75D0508A342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1320348207489278"/>
          <c:w val="0.78191971591786325"/>
          <c:h val="0.71395068290114783"/>
        </c:manualLayout>
      </c:layout>
      <c:lineChart>
        <c:grouping val="standard"/>
        <c:varyColors val="0"/>
        <c:ser>
          <c:idx val="0"/>
          <c:order val="0"/>
          <c:tx>
            <c:strRef>
              <c:f>'Sales and Prices'!$B$36</c:f>
              <c:strCache>
                <c:ptCount val="1"/>
                <c:pt idx="0">
                  <c:v>Other services</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Prices'!$C$36:$AC$36</c15:sqref>
                  </c15:fullRef>
                </c:ext>
              </c:extLst>
              <c:f>'Sales and Prices'!$C$36:$Z$36</c:f>
              <c:numCache>
                <c:formatCode>0.0</c:formatCode>
                <c:ptCount val="24"/>
                <c:pt idx="0">
                  <c:v>5.0819999999999999</c:v>
                </c:pt>
                <c:pt idx="1">
                  <c:v>5.54</c:v>
                </c:pt>
                <c:pt idx="2">
                  <c:v>6.5910000000000002</c:v>
                </c:pt>
                <c:pt idx="3">
                  <c:v>3.9210000000000003</c:v>
                </c:pt>
                <c:pt idx="4">
                  <c:v>4.008</c:v>
                </c:pt>
                <c:pt idx="5">
                  <c:v>5.7640000000000002</c:v>
                </c:pt>
                <c:pt idx="6">
                  <c:v>5.1210000000000004</c:v>
                </c:pt>
                <c:pt idx="7">
                  <c:v>4.8630000000000004</c:v>
                </c:pt>
                <c:pt idx="8">
                  <c:v>5.3740000000000006</c:v>
                </c:pt>
                <c:pt idx="9">
                  <c:v>5.5720000000000001</c:v>
                </c:pt>
                <c:pt idx="10">
                  <c:v>5.657</c:v>
                </c:pt>
                <c:pt idx="11">
                  <c:v>4.4459999999999997</c:v>
                </c:pt>
                <c:pt idx="12">
                  <c:v>5.3340000000000005</c:v>
                </c:pt>
                <c:pt idx="13">
                  <c:v>6.1459999999999999</c:v>
                </c:pt>
                <c:pt idx="14">
                  <c:v>1.484</c:v>
                </c:pt>
                <c:pt idx="15">
                  <c:v>-19.651</c:v>
                </c:pt>
                <c:pt idx="16">
                  <c:v>-4.3500000000000005</c:v>
                </c:pt>
                <c:pt idx="17">
                  <c:v>-2.85</c:v>
                </c:pt>
                <c:pt idx="18">
                  <c:v>-11.996</c:v>
                </c:pt>
                <c:pt idx="19" formatCode="0">
                  <c:v>23.434999999999999</c:v>
                </c:pt>
              </c:numCache>
            </c:numRef>
          </c:val>
          <c:smooth val="0"/>
          <c:extLst>
            <c:ext xmlns:c16="http://schemas.microsoft.com/office/drawing/2014/chart" uri="{C3380CC4-5D6E-409C-BE32-E72D297353CC}">
              <c16:uniqueId val="{00000000-A9DD-4374-85B0-5EB2D8DD426E}"/>
            </c:ext>
          </c:extLst>
        </c:ser>
        <c:ser>
          <c:idx val="1"/>
          <c:order val="1"/>
          <c:tx>
            <c:strRef>
              <c:f>'Sales and Prices'!$B$72</c:f>
              <c:strCache>
                <c:ptCount val="1"/>
                <c:pt idx="0">
                  <c:v>Other services</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Prices'!$C$72:$AC$72</c15:sqref>
                  </c15:fullRef>
                </c:ext>
              </c:extLst>
              <c:f>'Sales and Prices'!$C$72:$Z$72</c:f>
              <c:numCache>
                <c:formatCode>0.0</c:formatCode>
                <c:ptCount val="24"/>
                <c:pt idx="4">
                  <c:v>5.7309999999999999</c:v>
                </c:pt>
                <c:pt idx="5">
                  <c:v>3.3540000000000001</c:v>
                </c:pt>
                <c:pt idx="6">
                  <c:v>3.7149999999999999</c:v>
                </c:pt>
                <c:pt idx="7">
                  <c:v>4.4290000000000003</c:v>
                </c:pt>
                <c:pt idx="8">
                  <c:v>2.871</c:v>
                </c:pt>
                <c:pt idx="9">
                  <c:v>4.0720000000000001</c:v>
                </c:pt>
                <c:pt idx="10">
                  <c:v>2.6920000000000002</c:v>
                </c:pt>
                <c:pt idx="11">
                  <c:v>4.5010000000000003</c:v>
                </c:pt>
                <c:pt idx="12">
                  <c:v>4.4359999999999999</c:v>
                </c:pt>
                <c:pt idx="13">
                  <c:v>4.016</c:v>
                </c:pt>
                <c:pt idx="14">
                  <c:v>5.1180000000000003</c:v>
                </c:pt>
                <c:pt idx="15">
                  <c:v>3.93</c:v>
                </c:pt>
                <c:pt idx="16">
                  <c:v>5.0640000000000001</c:v>
                </c:pt>
                <c:pt idx="17">
                  <c:v>0.60899999999999999</c:v>
                </c:pt>
                <c:pt idx="18">
                  <c:v>-1.0609999999999999</c:v>
                </c:pt>
                <c:pt idx="19">
                  <c:v>12.434000000000001</c:v>
                </c:pt>
                <c:pt idx="20">
                  <c:v>12.42</c:v>
                </c:pt>
                <c:pt idx="21">
                  <c:v>10.918000000000001</c:v>
                </c:pt>
                <c:pt idx="22">
                  <c:v>15.281000000000001</c:v>
                </c:pt>
                <c:pt idx="23">
                  <c:v>12.526</c:v>
                </c:pt>
              </c:numCache>
            </c:numRef>
          </c:val>
          <c:smooth val="0"/>
          <c:extLst>
            <c:ext xmlns:c16="http://schemas.microsoft.com/office/drawing/2014/chart" uri="{C3380CC4-5D6E-409C-BE32-E72D297353CC}">
              <c16:uniqueId val="{00000001-12D8-4852-A5AC-F71E2DB1C3C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'Sales and Prices'!$B$44</c:f>
              <c:strCache>
                <c:ptCount val="1"/>
                <c:pt idx="0">
                  <c:v>&lt;-5%</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Prices'!$C$44:$AC$44</c15:sqref>
                  </c15:fullRef>
                </c:ext>
              </c:extLst>
              <c:f>'Sales and Prices'!$C$44:$V$44</c:f>
              <c:numCache>
                <c:formatCode>0</c:formatCode>
                <c:ptCount val="20"/>
                <c:pt idx="0">
                  <c:v>4.6610000000000005</c:v>
                </c:pt>
                <c:pt idx="1">
                  <c:v>5.2330000000000005</c:v>
                </c:pt>
                <c:pt idx="2">
                  <c:v>6.4809999999999999</c:v>
                </c:pt>
                <c:pt idx="3">
                  <c:v>6.5430000000000001</c:v>
                </c:pt>
                <c:pt idx="4">
                  <c:v>6.3890000000000002</c:v>
                </c:pt>
                <c:pt idx="5">
                  <c:v>6.1429999999999998</c:v>
                </c:pt>
                <c:pt idx="6">
                  <c:v>5.835</c:v>
                </c:pt>
                <c:pt idx="7">
                  <c:v>5.8180000000000005</c:v>
                </c:pt>
                <c:pt idx="8">
                  <c:v>6.9960000000000004</c:v>
                </c:pt>
                <c:pt idx="9">
                  <c:v>7.375</c:v>
                </c:pt>
                <c:pt idx="10">
                  <c:v>6.9459999999999997</c:v>
                </c:pt>
                <c:pt idx="11">
                  <c:v>7.9610000000000003</c:v>
                </c:pt>
                <c:pt idx="12">
                  <c:v>7.7690000000000001</c:v>
                </c:pt>
                <c:pt idx="13">
                  <c:v>18.510999999999999</c:v>
                </c:pt>
                <c:pt idx="14">
                  <c:v>27.376999999999999</c:v>
                </c:pt>
                <c:pt idx="15">
                  <c:v>10.047000000000001</c:v>
                </c:pt>
                <c:pt idx="16">
                  <c:v>12.561999999999999</c:v>
                </c:pt>
                <c:pt idx="17">
                  <c:v>8.6910000000000007</c:v>
                </c:pt>
                <c:pt idx="18">
                  <c:v>6.2860000000000005</c:v>
                </c:pt>
                <c:pt idx="19">
                  <c:v>7.5670000000000002</c:v>
                </c:pt>
              </c:numCache>
            </c:numRef>
          </c:val>
          <c:extLst>
            <c:ext xmlns:c16="http://schemas.microsoft.com/office/drawing/2014/chart" uri="{C3380CC4-5D6E-409C-BE32-E72D297353CC}">
              <c16:uniqueId val="{00000000-8684-4396-8055-75840D4F38FE}"/>
            </c:ext>
          </c:extLst>
        </c:ser>
        <c:ser>
          <c:idx val="0"/>
          <c:order val="1"/>
          <c:tx>
            <c:strRef>
              <c:f>'Sales and Prices'!$B$45</c:f>
              <c:strCache>
                <c:ptCount val="1"/>
                <c:pt idx="0">
                  <c:v>≥-5% to 0%</c:v>
                </c:pt>
              </c:strCache>
            </c:strRef>
          </c:tx>
          <c:spPr>
            <a:solidFill>
              <a:srgbClr val="EF4135">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Prices'!$C$45:$AC$45</c15:sqref>
                  </c15:fullRef>
                </c:ext>
              </c:extLst>
              <c:f>'Sales and Prices'!$C$45:$V$45</c:f>
              <c:numCache>
                <c:formatCode>0</c:formatCode>
                <c:ptCount val="20"/>
                <c:pt idx="0">
                  <c:v>7.4880000000000004</c:v>
                </c:pt>
                <c:pt idx="1">
                  <c:v>7.7549999999999999</c:v>
                </c:pt>
                <c:pt idx="2">
                  <c:v>7.7380000000000004</c:v>
                </c:pt>
                <c:pt idx="3">
                  <c:v>8.8420000000000005</c:v>
                </c:pt>
                <c:pt idx="4">
                  <c:v>7.9720000000000004</c:v>
                </c:pt>
                <c:pt idx="5">
                  <c:v>7.6059999999999999</c:v>
                </c:pt>
                <c:pt idx="6">
                  <c:v>7.5129999999999999</c:v>
                </c:pt>
                <c:pt idx="7">
                  <c:v>8.6280000000000001</c:v>
                </c:pt>
                <c:pt idx="8">
                  <c:v>8.2270000000000003</c:v>
                </c:pt>
                <c:pt idx="9">
                  <c:v>9.2309999999999999</c:v>
                </c:pt>
                <c:pt idx="10">
                  <c:v>8.2580000000000009</c:v>
                </c:pt>
                <c:pt idx="11">
                  <c:v>9.7870000000000008</c:v>
                </c:pt>
                <c:pt idx="12">
                  <c:v>8.6460000000000008</c:v>
                </c:pt>
                <c:pt idx="13">
                  <c:v>8.572000000000001</c:v>
                </c:pt>
                <c:pt idx="14">
                  <c:v>8.3390000000000004</c:v>
                </c:pt>
                <c:pt idx="15">
                  <c:v>4.9119999999999999</c:v>
                </c:pt>
                <c:pt idx="16">
                  <c:v>6.8410000000000002</c:v>
                </c:pt>
                <c:pt idx="17">
                  <c:v>5.7629999999999999</c:v>
                </c:pt>
                <c:pt idx="18">
                  <c:v>4.6429999999999998</c:v>
                </c:pt>
                <c:pt idx="19">
                  <c:v>4.6690000000000005</c:v>
                </c:pt>
              </c:numCache>
            </c:numRef>
          </c:val>
          <c:extLst>
            <c:ext xmlns:c16="http://schemas.microsoft.com/office/drawing/2014/chart" uri="{C3380CC4-5D6E-409C-BE32-E72D297353CC}">
              <c16:uniqueId val="{00000001-8684-4396-8055-75840D4F38FE}"/>
            </c:ext>
          </c:extLst>
        </c:ser>
        <c:ser>
          <c:idx val="1"/>
          <c:order val="2"/>
          <c:tx>
            <c:strRef>
              <c:f>'Sales and Prices'!$B$46</c:f>
              <c:strCache>
                <c:ptCount val="1"/>
                <c:pt idx="0">
                  <c:v>≥0% to 2.5%</c:v>
                </c:pt>
              </c:strCache>
            </c:strRef>
          </c:tx>
          <c:spPr>
            <a:solidFill>
              <a:srgbClr val="002082">
                <a:alpha val="1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Prices'!$C$46:$AC$46</c15:sqref>
                  </c15:fullRef>
                </c:ext>
              </c:extLst>
              <c:f>'Sales and Prices'!$C$46:$V$46</c:f>
              <c:numCache>
                <c:formatCode>0</c:formatCode>
                <c:ptCount val="20"/>
                <c:pt idx="0">
                  <c:v>25.474</c:v>
                </c:pt>
                <c:pt idx="1">
                  <c:v>23.712</c:v>
                </c:pt>
                <c:pt idx="2">
                  <c:v>24.577000000000002</c:v>
                </c:pt>
                <c:pt idx="3">
                  <c:v>24.834</c:v>
                </c:pt>
                <c:pt idx="4">
                  <c:v>24.917000000000002</c:v>
                </c:pt>
                <c:pt idx="5">
                  <c:v>23.478000000000002</c:v>
                </c:pt>
                <c:pt idx="6">
                  <c:v>25.132999999999999</c:v>
                </c:pt>
                <c:pt idx="7">
                  <c:v>24.59</c:v>
                </c:pt>
                <c:pt idx="8">
                  <c:v>25.148</c:v>
                </c:pt>
                <c:pt idx="9">
                  <c:v>24.141000000000002</c:v>
                </c:pt>
                <c:pt idx="10">
                  <c:v>25.302</c:v>
                </c:pt>
                <c:pt idx="11">
                  <c:v>27.27</c:v>
                </c:pt>
                <c:pt idx="12">
                  <c:v>25.75</c:v>
                </c:pt>
                <c:pt idx="13">
                  <c:v>21.737000000000002</c:v>
                </c:pt>
                <c:pt idx="14">
                  <c:v>17.581</c:v>
                </c:pt>
                <c:pt idx="15">
                  <c:v>14.858000000000001</c:v>
                </c:pt>
                <c:pt idx="16">
                  <c:v>18.302</c:v>
                </c:pt>
                <c:pt idx="17">
                  <c:v>17.440999999999999</c:v>
                </c:pt>
                <c:pt idx="18">
                  <c:v>18.068000000000001</c:v>
                </c:pt>
                <c:pt idx="19">
                  <c:v>17.431999999999999</c:v>
                </c:pt>
              </c:numCache>
            </c:numRef>
          </c:val>
          <c:extLst>
            <c:ext xmlns:c16="http://schemas.microsoft.com/office/drawing/2014/chart" uri="{C3380CC4-5D6E-409C-BE32-E72D297353CC}">
              <c16:uniqueId val="{00000002-8684-4396-8055-75840D4F38FE}"/>
            </c:ext>
          </c:extLst>
        </c:ser>
        <c:ser>
          <c:idx val="2"/>
          <c:order val="3"/>
          <c:tx>
            <c:strRef>
              <c:f>'Sales and Prices'!$B$47</c:f>
              <c:strCache>
                <c:ptCount val="1"/>
                <c:pt idx="0">
                  <c:v>≥2.5% to 5%</c:v>
                </c:pt>
              </c:strCache>
            </c:strRef>
          </c:tx>
          <c:spPr>
            <a:solidFill>
              <a:srgbClr val="002082">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Prices'!$C$47:$AC$47</c15:sqref>
                  </c15:fullRef>
                </c:ext>
              </c:extLst>
              <c:f>'Sales and Prices'!$C$47:$V$47</c:f>
              <c:numCache>
                <c:formatCode>0</c:formatCode>
                <c:ptCount val="20"/>
                <c:pt idx="0">
                  <c:v>13.199</c:v>
                </c:pt>
                <c:pt idx="1">
                  <c:v>13.418000000000001</c:v>
                </c:pt>
                <c:pt idx="2">
                  <c:v>12.322000000000001</c:v>
                </c:pt>
                <c:pt idx="3">
                  <c:v>12.278</c:v>
                </c:pt>
                <c:pt idx="4">
                  <c:v>13.255000000000001</c:v>
                </c:pt>
                <c:pt idx="5">
                  <c:v>15.263</c:v>
                </c:pt>
                <c:pt idx="6">
                  <c:v>15.112</c:v>
                </c:pt>
                <c:pt idx="7">
                  <c:v>13.417</c:v>
                </c:pt>
                <c:pt idx="8">
                  <c:v>12.551</c:v>
                </c:pt>
                <c:pt idx="9">
                  <c:v>12.961</c:v>
                </c:pt>
                <c:pt idx="10">
                  <c:v>13.23</c:v>
                </c:pt>
                <c:pt idx="11">
                  <c:v>12.896000000000001</c:v>
                </c:pt>
                <c:pt idx="12">
                  <c:v>13.500999999999999</c:v>
                </c:pt>
                <c:pt idx="13">
                  <c:v>9.6910000000000007</c:v>
                </c:pt>
                <c:pt idx="14">
                  <c:v>4.4249999999999998</c:v>
                </c:pt>
                <c:pt idx="15">
                  <c:v>4.0060000000000002</c:v>
                </c:pt>
                <c:pt idx="16">
                  <c:v>6.0250000000000004</c:v>
                </c:pt>
                <c:pt idx="17">
                  <c:v>5.7850000000000001</c:v>
                </c:pt>
                <c:pt idx="18">
                  <c:v>7.7770000000000001</c:v>
                </c:pt>
                <c:pt idx="19">
                  <c:v>6.7430000000000003</c:v>
                </c:pt>
              </c:numCache>
            </c:numRef>
          </c:val>
          <c:extLst>
            <c:ext xmlns:c16="http://schemas.microsoft.com/office/drawing/2014/chart" uri="{C3380CC4-5D6E-409C-BE32-E72D297353CC}">
              <c16:uniqueId val="{00000003-8684-4396-8055-75840D4F38FE}"/>
            </c:ext>
          </c:extLst>
        </c:ser>
        <c:ser>
          <c:idx val="4"/>
          <c:order val="4"/>
          <c:tx>
            <c:strRef>
              <c:f>'Sales and Prices'!$B$48</c:f>
              <c:strCache>
                <c:ptCount val="1"/>
                <c:pt idx="0">
                  <c:v>≥5% to 10%</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Prices'!$C$48:$AC$48</c15:sqref>
                  </c15:fullRef>
                </c:ext>
              </c:extLst>
              <c:f>'Sales and Prices'!$C$48:$V$48</c:f>
              <c:numCache>
                <c:formatCode>0</c:formatCode>
                <c:ptCount val="20"/>
                <c:pt idx="0">
                  <c:v>20.759</c:v>
                </c:pt>
                <c:pt idx="1">
                  <c:v>22.074999999999999</c:v>
                </c:pt>
                <c:pt idx="2">
                  <c:v>23.268000000000001</c:v>
                </c:pt>
                <c:pt idx="3">
                  <c:v>22.585000000000001</c:v>
                </c:pt>
                <c:pt idx="4">
                  <c:v>24.132999999999999</c:v>
                </c:pt>
                <c:pt idx="5">
                  <c:v>21.783999999999999</c:v>
                </c:pt>
                <c:pt idx="6">
                  <c:v>22.548000000000002</c:v>
                </c:pt>
                <c:pt idx="7">
                  <c:v>20.687999999999999</c:v>
                </c:pt>
                <c:pt idx="8">
                  <c:v>21.07</c:v>
                </c:pt>
                <c:pt idx="9">
                  <c:v>20.242000000000001</c:v>
                </c:pt>
                <c:pt idx="10">
                  <c:v>21.923999999999999</c:v>
                </c:pt>
                <c:pt idx="11">
                  <c:v>19.952999999999999</c:v>
                </c:pt>
                <c:pt idx="12">
                  <c:v>20.954000000000001</c:v>
                </c:pt>
                <c:pt idx="13">
                  <c:v>17.541</c:v>
                </c:pt>
                <c:pt idx="14">
                  <c:v>12.522</c:v>
                </c:pt>
                <c:pt idx="15">
                  <c:v>13.69</c:v>
                </c:pt>
                <c:pt idx="16">
                  <c:v>16.568000000000001</c:v>
                </c:pt>
                <c:pt idx="17">
                  <c:v>17.725000000000001</c:v>
                </c:pt>
                <c:pt idx="18">
                  <c:v>19.548000000000002</c:v>
                </c:pt>
                <c:pt idx="19">
                  <c:v>20.23</c:v>
                </c:pt>
              </c:numCache>
            </c:numRef>
          </c:val>
          <c:extLst>
            <c:ext xmlns:c16="http://schemas.microsoft.com/office/drawing/2014/chart" uri="{C3380CC4-5D6E-409C-BE32-E72D297353CC}">
              <c16:uniqueId val="{00000004-8684-4396-8055-75840D4F38FE}"/>
            </c:ext>
          </c:extLst>
        </c:ser>
        <c:ser>
          <c:idx val="5"/>
          <c:order val="5"/>
          <c:tx>
            <c:strRef>
              <c:f>'Sales and Prices'!$B$49</c:f>
              <c:strCache>
                <c:ptCount val="1"/>
                <c:pt idx="0">
                  <c:v>≥10% to 15%</c:v>
                </c:pt>
              </c:strCache>
            </c:strRef>
          </c:tx>
          <c:spPr>
            <a:solidFill>
              <a:srgbClr val="002082">
                <a:alpha val="6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Prices'!$C$49:$AC$49</c15:sqref>
                  </c15:fullRef>
                </c:ext>
              </c:extLst>
              <c:f>'Sales and Prices'!$C$49:$V$49</c:f>
              <c:numCache>
                <c:formatCode>0</c:formatCode>
                <c:ptCount val="20"/>
                <c:pt idx="0">
                  <c:v>12.772</c:v>
                </c:pt>
                <c:pt idx="1">
                  <c:v>12.832000000000001</c:v>
                </c:pt>
                <c:pt idx="2">
                  <c:v>12.683</c:v>
                </c:pt>
                <c:pt idx="3">
                  <c:v>12.1</c:v>
                </c:pt>
                <c:pt idx="4">
                  <c:v>11.698</c:v>
                </c:pt>
                <c:pt idx="5">
                  <c:v>12.897</c:v>
                </c:pt>
                <c:pt idx="6">
                  <c:v>11.23</c:v>
                </c:pt>
                <c:pt idx="7">
                  <c:v>10.853</c:v>
                </c:pt>
                <c:pt idx="8">
                  <c:v>11.138</c:v>
                </c:pt>
                <c:pt idx="9">
                  <c:v>12.022</c:v>
                </c:pt>
                <c:pt idx="10">
                  <c:v>10.598000000000001</c:v>
                </c:pt>
                <c:pt idx="11">
                  <c:v>10.532</c:v>
                </c:pt>
                <c:pt idx="12">
                  <c:v>10.349</c:v>
                </c:pt>
                <c:pt idx="13">
                  <c:v>10.379</c:v>
                </c:pt>
                <c:pt idx="14">
                  <c:v>10.73</c:v>
                </c:pt>
                <c:pt idx="15">
                  <c:v>11.272</c:v>
                </c:pt>
                <c:pt idx="16">
                  <c:v>11.615</c:v>
                </c:pt>
                <c:pt idx="17">
                  <c:v>13.748000000000001</c:v>
                </c:pt>
                <c:pt idx="18">
                  <c:v>14.332000000000001</c:v>
                </c:pt>
                <c:pt idx="19">
                  <c:v>15.339</c:v>
                </c:pt>
              </c:numCache>
            </c:numRef>
          </c:val>
          <c:extLst>
            <c:ext xmlns:c16="http://schemas.microsoft.com/office/drawing/2014/chart" uri="{C3380CC4-5D6E-409C-BE32-E72D297353CC}">
              <c16:uniqueId val="{00000005-8684-4396-8055-75840D4F38FE}"/>
            </c:ext>
          </c:extLst>
        </c:ser>
        <c:ser>
          <c:idx val="6"/>
          <c:order val="6"/>
          <c:tx>
            <c:strRef>
              <c:f>'Sales and Prices'!$B$50</c:f>
              <c:strCache>
                <c:ptCount val="1"/>
                <c:pt idx="0">
                  <c:v>≥15% to 20%</c:v>
                </c:pt>
              </c:strCache>
            </c:strRef>
          </c:tx>
          <c:spPr>
            <a:solidFill>
              <a:srgbClr val="002082">
                <a:alpha val="8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Prices'!$C$50:$AC$50</c15:sqref>
                  </c15:fullRef>
                </c:ext>
              </c:extLst>
              <c:f>'Sales and Prices'!$C$50:$V$50</c:f>
              <c:numCache>
                <c:formatCode>0</c:formatCode>
                <c:ptCount val="20"/>
                <c:pt idx="0">
                  <c:v>5.3959999999999999</c:v>
                </c:pt>
                <c:pt idx="1">
                  <c:v>5.9889999999999999</c:v>
                </c:pt>
                <c:pt idx="2">
                  <c:v>4.67</c:v>
                </c:pt>
                <c:pt idx="3">
                  <c:v>5.0990000000000002</c:v>
                </c:pt>
                <c:pt idx="4">
                  <c:v>3.9490000000000003</c:v>
                </c:pt>
                <c:pt idx="5">
                  <c:v>5.149</c:v>
                </c:pt>
                <c:pt idx="6">
                  <c:v>4.6829999999999998</c:v>
                </c:pt>
                <c:pt idx="7">
                  <c:v>4.9130000000000003</c:v>
                </c:pt>
                <c:pt idx="8">
                  <c:v>5.093</c:v>
                </c:pt>
                <c:pt idx="9">
                  <c:v>4.5170000000000003</c:v>
                </c:pt>
                <c:pt idx="10">
                  <c:v>4.4119999999999999</c:v>
                </c:pt>
                <c:pt idx="11">
                  <c:v>3.6230000000000002</c:v>
                </c:pt>
                <c:pt idx="12">
                  <c:v>4.59</c:v>
                </c:pt>
                <c:pt idx="13">
                  <c:v>4.0520000000000005</c:v>
                </c:pt>
                <c:pt idx="14">
                  <c:v>4.7869999999999999</c:v>
                </c:pt>
                <c:pt idx="15">
                  <c:v>5.8</c:v>
                </c:pt>
                <c:pt idx="16">
                  <c:v>5.984</c:v>
                </c:pt>
                <c:pt idx="17">
                  <c:v>6.5200000000000005</c:v>
                </c:pt>
                <c:pt idx="18">
                  <c:v>7.2780000000000005</c:v>
                </c:pt>
                <c:pt idx="19">
                  <c:v>7.0890000000000004</c:v>
                </c:pt>
              </c:numCache>
            </c:numRef>
          </c:val>
          <c:extLst>
            <c:ext xmlns:c16="http://schemas.microsoft.com/office/drawing/2014/chart" uri="{C3380CC4-5D6E-409C-BE32-E72D297353CC}">
              <c16:uniqueId val="{00000006-8684-4396-8055-75840D4F38FE}"/>
            </c:ext>
          </c:extLst>
        </c:ser>
        <c:ser>
          <c:idx val="7"/>
          <c:order val="7"/>
          <c:tx>
            <c:strRef>
              <c:f>'Sales and Prices'!$B$51</c:f>
              <c:strCache>
                <c:ptCount val="1"/>
                <c:pt idx="0">
                  <c:v>≥20%</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Prices'!$C$7:$AC$7</c15:sqref>
                  </c15:fullRef>
                </c:ext>
              </c:extLst>
              <c:f>'Sales and Prices'!$C$7:$V$7</c:f>
              <c:strCache>
                <c:ptCount val="20"/>
                <c:pt idx="0">
                  <c:v>2016Q3</c:v>
                </c:pt>
                <c:pt idx="1">
                  <c:v>2016Q4</c:v>
                </c:pt>
                <c:pt idx="2">
                  <c:v>2017Q1</c:v>
                </c:pt>
                <c:pt idx="3">
                  <c:v>2017Q2</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pt idx="17">
                  <c:v>2020Q4</c:v>
                </c:pt>
                <c:pt idx="18">
                  <c:v>2021Q1</c:v>
                </c:pt>
                <c:pt idx="19">
                  <c:v>2021Q2</c:v>
                </c:pt>
              </c:strCache>
            </c:strRef>
          </c:cat>
          <c:val>
            <c:numRef>
              <c:extLst>
                <c:ext xmlns:c15="http://schemas.microsoft.com/office/drawing/2012/chart" uri="{02D57815-91ED-43cb-92C2-25804820EDAC}">
                  <c15:fullRef>
                    <c15:sqref>'Sales and Prices'!$C$51:$AC$51</c15:sqref>
                  </c15:fullRef>
                </c:ext>
              </c:extLst>
              <c:f>'Sales and Prices'!$C$51:$V$51</c:f>
              <c:numCache>
                <c:formatCode>0</c:formatCode>
                <c:ptCount val="20"/>
                <c:pt idx="0">
                  <c:v>10.252000000000001</c:v>
                </c:pt>
                <c:pt idx="1">
                  <c:v>8.9849999999999994</c:v>
                </c:pt>
                <c:pt idx="2">
                  <c:v>8.261000000000001</c:v>
                </c:pt>
                <c:pt idx="3">
                  <c:v>7.7190000000000003</c:v>
                </c:pt>
                <c:pt idx="4">
                  <c:v>7.6870000000000003</c:v>
                </c:pt>
                <c:pt idx="5">
                  <c:v>7.6790000000000003</c:v>
                </c:pt>
                <c:pt idx="6">
                  <c:v>7.9459999999999997</c:v>
                </c:pt>
                <c:pt idx="7">
                  <c:v>11.093</c:v>
                </c:pt>
                <c:pt idx="8">
                  <c:v>9.7759999999999998</c:v>
                </c:pt>
                <c:pt idx="9">
                  <c:v>9.511000000000001</c:v>
                </c:pt>
                <c:pt idx="10">
                  <c:v>9.3290000000000006</c:v>
                </c:pt>
                <c:pt idx="11">
                  <c:v>7.9790000000000001</c:v>
                </c:pt>
                <c:pt idx="12">
                  <c:v>8.4420000000000002</c:v>
                </c:pt>
                <c:pt idx="13">
                  <c:v>9.5169999999999995</c:v>
                </c:pt>
                <c:pt idx="14">
                  <c:v>14.238</c:v>
                </c:pt>
                <c:pt idx="15">
                  <c:v>35.288000000000004</c:v>
                </c:pt>
                <c:pt idx="16">
                  <c:v>22.103999999999999</c:v>
                </c:pt>
                <c:pt idx="17">
                  <c:v>24.327000000000002</c:v>
                </c:pt>
                <c:pt idx="18">
                  <c:v>22.067</c:v>
                </c:pt>
                <c:pt idx="19">
                  <c:v>20.931000000000001</c:v>
                </c:pt>
              </c:numCache>
            </c:numRef>
          </c:val>
          <c:extLst>
            <c:ext xmlns:c16="http://schemas.microsoft.com/office/drawing/2014/chart" uri="{C3380CC4-5D6E-409C-BE32-E72D297353CC}">
              <c16:uniqueId val="{00000007-8684-4396-8055-75840D4F38FE}"/>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19602735101781271"/>
          <c:y val="0.94691811121037905"/>
          <c:w val="0.66402242092619779"/>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27977443658802"/>
          <c:y val="0.13738062134513424"/>
          <c:w val="0.82903967552501268"/>
          <c:h val="0.72927854606409492"/>
        </c:manualLayout>
      </c:layout>
      <c:lineChart>
        <c:grouping val="standard"/>
        <c:varyColors val="0"/>
        <c:ser>
          <c:idx val="1"/>
          <c:order val="0"/>
          <c:tx>
            <c:strRef>
              <c:f>'Sales and Prices'!$B$89</c:f>
              <c:strCache>
                <c:ptCount val="1"/>
                <c:pt idx="0">
                  <c:v> Weighted Average</c:v>
                </c:pt>
              </c:strCache>
            </c:strRef>
          </c:tx>
          <c:spPr>
            <a:ln w="31750">
              <a:solidFill>
                <a:srgbClr val="002082"/>
              </a:solidFill>
            </a:ln>
          </c:spPr>
          <c:marker>
            <c:symbol val="none"/>
          </c:marker>
          <c:cat>
            <c:strRef>
              <c:extLst>
                <c:ext xmlns:c15="http://schemas.microsoft.com/office/drawing/2012/chart" uri="{02D57815-91ED-43cb-92C2-25804820EDAC}">
                  <c15:fullRef>
                    <c15:sqref>'Sales and Prices'!$C$79:$V$79</c15:sqref>
                  </c15:fullRef>
                </c:ext>
              </c:extLst>
              <c:f>'Sales and Prices'!$C$79:$U$79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Prices'!$C$89:$AC$89</c15:sqref>
                  </c15:fullRef>
                </c:ext>
              </c:extLst>
              <c:f>'Sales and Prices'!$C$89:$U$89</c:f>
              <c:numCache>
                <c:formatCode>0.00</c:formatCode>
                <c:ptCount val="19"/>
                <c:pt idx="0">
                  <c:v>2.9149200000000004</c:v>
                </c:pt>
                <c:pt idx="1">
                  <c:v>3.2426699999999999</c:v>
                </c:pt>
                <c:pt idx="2">
                  <c:v>3.3412400000000004</c:v>
                </c:pt>
                <c:pt idx="3">
                  <c:v>3.2385999999999999</c:v>
                </c:pt>
                <c:pt idx="4">
                  <c:v>3.3958600000000003</c:v>
                </c:pt>
                <c:pt idx="5">
                  <c:v>3.4811800000000006</c:v>
                </c:pt>
                <c:pt idx="6">
                  <c:v>3.2805</c:v>
                </c:pt>
                <c:pt idx="7">
                  <c:v>3.0150000000000001</c:v>
                </c:pt>
                <c:pt idx="8">
                  <c:v>2.9695800000000001</c:v>
                </c:pt>
                <c:pt idx="9">
                  <c:v>2.8421599999999994</c:v>
                </c:pt>
                <c:pt idx="10">
                  <c:v>2.6822400000000006</c:v>
                </c:pt>
                <c:pt idx="11">
                  <c:v>2.5241799999999999</c:v>
                </c:pt>
                <c:pt idx="12">
                  <c:v>2.6054899999999996</c:v>
                </c:pt>
                <c:pt idx="13">
                  <c:v>2.3245500000000003</c:v>
                </c:pt>
                <c:pt idx="14">
                  <c:v>2.2204299999999995</c:v>
                </c:pt>
                <c:pt idx="15">
                  <c:v>2.2950699999999999</c:v>
                </c:pt>
                <c:pt idx="16">
                  <c:v>2.4020600000000001</c:v>
                </c:pt>
                <c:pt idx="17">
                  <c:v>2.5825200000000001</c:v>
                </c:pt>
                <c:pt idx="18">
                  <c:v>3.4150800000000006</c:v>
                </c:pt>
              </c:numCache>
            </c:numRef>
          </c:val>
          <c:smooth val="0"/>
          <c:extLst>
            <c:ext xmlns:c16="http://schemas.microsoft.com/office/drawing/2014/chart" uri="{C3380CC4-5D6E-409C-BE32-E72D297353CC}">
              <c16:uniqueId val="{00000000-150F-4E13-B421-08D6F01E1BB6}"/>
            </c:ext>
          </c:extLst>
        </c:ser>
        <c:ser>
          <c:idx val="0"/>
          <c:order val="1"/>
          <c:tx>
            <c:strRef>
              <c:f>'Sales and Prices'!$B$90</c:f>
              <c:strCache>
                <c:ptCount val="1"/>
                <c:pt idx="0">
                  <c:v> Moving Average (4Q)</c:v>
                </c:pt>
              </c:strCache>
            </c:strRef>
          </c:tx>
          <c:spPr>
            <a:ln w="19050">
              <a:solidFill>
                <a:srgbClr val="00B0F0"/>
              </a:solidFill>
              <a:prstDash val="solid"/>
            </a:ln>
          </c:spPr>
          <c:marker>
            <c:symbol val="none"/>
          </c:marker>
          <c:cat>
            <c:strRef>
              <c:extLst>
                <c:ext xmlns:c15="http://schemas.microsoft.com/office/drawing/2012/chart" uri="{02D57815-91ED-43cb-92C2-25804820EDAC}">
                  <c15:fullRef>
                    <c15:sqref>'Sales and Prices'!$C$79:$V$79</c15:sqref>
                  </c15:fullRef>
                </c:ext>
              </c:extLst>
              <c:f>'Sales and Prices'!$C$79:$U$79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Prices'!$C$90:$AC$90</c15:sqref>
                  </c15:fullRef>
                </c:ext>
              </c:extLst>
              <c:f>'Sales and Prices'!$C$90:$U$90</c:f>
              <c:numCache>
                <c:formatCode>0.00</c:formatCode>
                <c:ptCount val="19"/>
                <c:pt idx="3">
                  <c:v>3.1843575000000004</c:v>
                </c:pt>
                <c:pt idx="4">
                  <c:v>3.3045925000000005</c:v>
                </c:pt>
                <c:pt idx="5">
                  <c:v>3.3642200000000004</c:v>
                </c:pt>
                <c:pt idx="6">
                  <c:v>3.3490350000000002</c:v>
                </c:pt>
                <c:pt idx="7">
                  <c:v>3.2931350000000004</c:v>
                </c:pt>
                <c:pt idx="8">
                  <c:v>3.1865650000000003</c:v>
                </c:pt>
                <c:pt idx="9">
                  <c:v>3.0268100000000002</c:v>
                </c:pt>
                <c:pt idx="10">
                  <c:v>2.8772449999999998</c:v>
                </c:pt>
                <c:pt idx="11">
                  <c:v>2.75454</c:v>
                </c:pt>
                <c:pt idx="12">
                  <c:v>2.6635174999999998</c:v>
                </c:pt>
                <c:pt idx="13">
                  <c:v>2.5341149999999999</c:v>
                </c:pt>
                <c:pt idx="14">
                  <c:v>2.4186624999999999</c:v>
                </c:pt>
                <c:pt idx="15">
                  <c:v>2.3613849999999998</c:v>
                </c:pt>
                <c:pt idx="16">
                  <c:v>2.3105275000000001</c:v>
                </c:pt>
                <c:pt idx="17">
                  <c:v>2.3750200000000001</c:v>
                </c:pt>
                <c:pt idx="18">
                  <c:v>2.6736825</c:v>
                </c:pt>
              </c:numCache>
            </c:numRef>
          </c:val>
          <c:smooth val="0"/>
          <c:extLst>
            <c:ext xmlns:c16="http://schemas.microsoft.com/office/drawing/2014/chart" uri="{C3380CC4-5D6E-409C-BE32-E72D297353CC}">
              <c16:uniqueId val="{00000001-150F-4E13-B421-08D6F01E1BB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4"/>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0.5"/>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0732005243508"/>
          <c:y val="0.13738062134513424"/>
          <c:w val="0.82641212990916557"/>
          <c:h val="0.72927854606409492"/>
        </c:manualLayout>
      </c:layout>
      <c:lineChart>
        <c:grouping val="standard"/>
        <c:varyColors val="0"/>
        <c:ser>
          <c:idx val="1"/>
          <c:order val="0"/>
          <c:tx>
            <c:strRef>
              <c:f>'Sales and Prices'!$B$124</c:f>
              <c:strCache>
                <c:ptCount val="1"/>
                <c:pt idx="0">
                  <c:v> Weighted Average</c:v>
                </c:pt>
              </c:strCache>
            </c:strRef>
          </c:tx>
          <c:spPr>
            <a:ln w="31750">
              <a:solidFill>
                <a:srgbClr val="002082"/>
              </a:solidFill>
            </a:ln>
          </c:spPr>
          <c:marker>
            <c:symbol val="none"/>
          </c:marker>
          <c:cat>
            <c:strRef>
              <c:extLst>
                <c:ext xmlns:c15="http://schemas.microsoft.com/office/drawing/2012/chart" uri="{02D57815-91ED-43cb-92C2-25804820EDAC}">
                  <c15:fullRef>
                    <c15:sqref>'Sales and Prices'!$C$94:$AC$94</c15:sqref>
                  </c15:fullRef>
                </c:ext>
              </c:extLst>
              <c:f>'Sales and Prices'!$C$94:$V$94</c:f>
              <c:strCache>
                <c:ptCount val="20"/>
                <c:pt idx="1">
                  <c:v>2017Q1</c:v>
                </c:pt>
                <c:pt idx="5">
                  <c:v>2018Q1</c:v>
                </c:pt>
                <c:pt idx="9">
                  <c:v>2019Q1</c:v>
                </c:pt>
                <c:pt idx="13">
                  <c:v>2020Q1</c:v>
                </c:pt>
                <c:pt idx="17">
                  <c:v>2021Q1</c:v>
                </c:pt>
              </c:strCache>
            </c:strRef>
          </c:cat>
          <c:val>
            <c:numRef>
              <c:extLst>
                <c:ext xmlns:c15="http://schemas.microsoft.com/office/drawing/2012/chart" uri="{02D57815-91ED-43cb-92C2-25804820EDAC}">
                  <c15:fullRef>
                    <c15:sqref>'Sales and Prices'!$C$124:$AC$124</c15:sqref>
                  </c15:fullRef>
                </c:ext>
              </c:extLst>
              <c:f>'Sales and Prices'!$C$124:$V$124</c:f>
              <c:numCache>
                <c:formatCode>0.00</c:formatCode>
                <c:ptCount val="20"/>
                <c:pt idx="0">
                  <c:v>3.3434599999999999</c:v>
                </c:pt>
                <c:pt idx="1">
                  <c:v>3.1566500000000004</c:v>
                </c:pt>
                <c:pt idx="2">
                  <c:v>2.9173</c:v>
                </c:pt>
                <c:pt idx="3">
                  <c:v>2.8554000000000004</c:v>
                </c:pt>
                <c:pt idx="4">
                  <c:v>2.7110500000000002</c:v>
                </c:pt>
                <c:pt idx="5">
                  <c:v>2.6518200000000003</c:v>
                </c:pt>
                <c:pt idx="6">
                  <c:v>2.7422600000000004</c:v>
                </c:pt>
                <c:pt idx="7">
                  <c:v>2.7809900000000005</c:v>
                </c:pt>
                <c:pt idx="8">
                  <c:v>2.7982600000000004</c:v>
                </c:pt>
                <c:pt idx="9">
                  <c:v>2.7075200000000001</c:v>
                </c:pt>
                <c:pt idx="10">
                  <c:v>2.6469</c:v>
                </c:pt>
                <c:pt idx="11">
                  <c:v>2.6888800000000002</c:v>
                </c:pt>
                <c:pt idx="12">
                  <c:v>2.7160500000000001</c:v>
                </c:pt>
                <c:pt idx="13">
                  <c:v>2.2494200000000002</c:v>
                </c:pt>
                <c:pt idx="14">
                  <c:v>1.99596</c:v>
                </c:pt>
                <c:pt idx="15">
                  <c:v>2.4702100000000002</c:v>
                </c:pt>
                <c:pt idx="16">
                  <c:v>3.01728</c:v>
                </c:pt>
                <c:pt idx="17">
                  <c:v>3.0938400000000001</c:v>
                </c:pt>
                <c:pt idx="18">
                  <c:v>3.7402600000000001</c:v>
                </c:pt>
                <c:pt idx="19">
                  <c:v>4.45702</c:v>
                </c:pt>
              </c:numCache>
            </c:numRef>
          </c:val>
          <c:smooth val="0"/>
          <c:extLst>
            <c:ext xmlns:c16="http://schemas.microsoft.com/office/drawing/2014/chart" uri="{C3380CC4-5D6E-409C-BE32-E72D297353CC}">
              <c16:uniqueId val="{00000000-9105-4AC9-9FED-34F49FC99BDA}"/>
            </c:ext>
          </c:extLst>
        </c:ser>
        <c:ser>
          <c:idx val="0"/>
          <c:order val="1"/>
          <c:tx>
            <c:strRef>
              <c:f>'Sales and Prices'!$B$125</c:f>
              <c:strCache>
                <c:ptCount val="1"/>
                <c:pt idx="0">
                  <c:v> Moving Average (4Q)</c:v>
                </c:pt>
              </c:strCache>
            </c:strRef>
          </c:tx>
          <c:spPr>
            <a:ln w="19050">
              <a:solidFill>
                <a:srgbClr val="00B0F0"/>
              </a:solidFill>
              <a:prstDash val="solid"/>
            </a:ln>
          </c:spPr>
          <c:marker>
            <c:symbol val="none"/>
          </c:marker>
          <c:cat>
            <c:strRef>
              <c:extLst>
                <c:ext xmlns:c15="http://schemas.microsoft.com/office/drawing/2012/chart" uri="{02D57815-91ED-43cb-92C2-25804820EDAC}">
                  <c15:fullRef>
                    <c15:sqref>'Sales and Prices'!$C$94:$AC$94</c15:sqref>
                  </c15:fullRef>
                </c:ext>
              </c:extLst>
              <c:f>'Sales and Prices'!$C$94:$V$94</c:f>
              <c:strCache>
                <c:ptCount val="20"/>
                <c:pt idx="1">
                  <c:v>2017Q1</c:v>
                </c:pt>
                <c:pt idx="5">
                  <c:v>2018Q1</c:v>
                </c:pt>
                <c:pt idx="9">
                  <c:v>2019Q1</c:v>
                </c:pt>
                <c:pt idx="13">
                  <c:v>2020Q1</c:v>
                </c:pt>
                <c:pt idx="17">
                  <c:v>2021Q1</c:v>
                </c:pt>
              </c:strCache>
            </c:strRef>
          </c:cat>
          <c:val>
            <c:numRef>
              <c:extLst>
                <c:ext xmlns:c15="http://schemas.microsoft.com/office/drawing/2012/chart" uri="{02D57815-91ED-43cb-92C2-25804820EDAC}">
                  <c15:fullRef>
                    <c15:sqref>'Sales and Prices'!$C$125:$AC$125</c15:sqref>
                  </c15:fullRef>
                </c:ext>
              </c:extLst>
              <c:f>'Sales and Prices'!$C$125:$V$125</c:f>
              <c:numCache>
                <c:formatCode>0.00</c:formatCode>
                <c:ptCount val="20"/>
                <c:pt idx="3">
                  <c:v>3.0682024999999999</c:v>
                </c:pt>
                <c:pt idx="4">
                  <c:v>2.9100999999999999</c:v>
                </c:pt>
                <c:pt idx="5">
                  <c:v>2.7838925000000003</c:v>
                </c:pt>
                <c:pt idx="6">
                  <c:v>2.7401325000000001</c:v>
                </c:pt>
                <c:pt idx="7">
                  <c:v>2.7215300000000004</c:v>
                </c:pt>
                <c:pt idx="8">
                  <c:v>2.7433325000000006</c:v>
                </c:pt>
                <c:pt idx="9">
                  <c:v>2.7572575000000006</c:v>
                </c:pt>
                <c:pt idx="10">
                  <c:v>2.7334175000000003</c:v>
                </c:pt>
                <c:pt idx="11">
                  <c:v>2.7103900000000003</c:v>
                </c:pt>
                <c:pt idx="12">
                  <c:v>2.6898375000000003</c:v>
                </c:pt>
                <c:pt idx="13">
                  <c:v>2.5753124999999999</c:v>
                </c:pt>
                <c:pt idx="14">
                  <c:v>2.4125775000000003</c:v>
                </c:pt>
                <c:pt idx="15">
                  <c:v>2.35791</c:v>
                </c:pt>
                <c:pt idx="16">
                  <c:v>2.4332175</c:v>
                </c:pt>
                <c:pt idx="17">
                  <c:v>2.6443224999999999</c:v>
                </c:pt>
                <c:pt idx="18">
                  <c:v>3.0803975000000001</c:v>
                </c:pt>
                <c:pt idx="19">
                  <c:v>3.5770999999999997</c:v>
                </c:pt>
              </c:numCache>
            </c:numRef>
          </c:val>
          <c:smooth val="0"/>
          <c:extLst>
            <c:ext xmlns:c16="http://schemas.microsoft.com/office/drawing/2014/chart" uri="{C3380CC4-5D6E-409C-BE32-E72D297353CC}">
              <c16:uniqueId val="{00000001-9105-4AC9-9FED-34F49FC99BDA}"/>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4"/>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0.5"/>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'Sales and Prices'!$B$95</c:f>
              <c:strCache>
                <c:ptCount val="1"/>
                <c:pt idx="0">
                  <c:v>Manufacturing</c:v>
                </c:pt>
              </c:strCache>
            </c:strRef>
          </c:tx>
          <c:spPr>
            <a:ln>
              <a:solidFill>
                <a:srgbClr val="002082"/>
              </a:solidFill>
            </a:ln>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Prices'!$C$95:$AC$95</c15:sqref>
                  </c15:fullRef>
                </c:ext>
              </c:extLst>
              <c:f>'Sales and Prices'!$C$95:$Z$95</c:f>
              <c:numCache>
                <c:formatCode>0.0</c:formatCode>
                <c:ptCount val="24"/>
                <c:pt idx="0">
                  <c:v>1.468</c:v>
                </c:pt>
                <c:pt idx="1">
                  <c:v>2.4710000000000001</c:v>
                </c:pt>
                <c:pt idx="2">
                  <c:v>3.3370000000000002</c:v>
                </c:pt>
                <c:pt idx="3">
                  <c:v>3.4010000000000002</c:v>
                </c:pt>
                <c:pt idx="4">
                  <c:v>2.7440000000000002</c:v>
                </c:pt>
                <c:pt idx="5">
                  <c:v>3.4170000000000003</c:v>
                </c:pt>
                <c:pt idx="6">
                  <c:v>2.7810000000000001</c:v>
                </c:pt>
                <c:pt idx="7">
                  <c:v>2.2450000000000001</c:v>
                </c:pt>
                <c:pt idx="8">
                  <c:v>2.69</c:v>
                </c:pt>
                <c:pt idx="9">
                  <c:v>2.335</c:v>
                </c:pt>
                <c:pt idx="10">
                  <c:v>2.3290000000000002</c:v>
                </c:pt>
                <c:pt idx="11">
                  <c:v>1.7190000000000001</c:v>
                </c:pt>
                <c:pt idx="12">
                  <c:v>1.522</c:v>
                </c:pt>
                <c:pt idx="13">
                  <c:v>1.4419999999999999</c:v>
                </c:pt>
                <c:pt idx="14">
                  <c:v>1.2270000000000001</c:v>
                </c:pt>
                <c:pt idx="15">
                  <c:v>1.1080000000000001</c:v>
                </c:pt>
                <c:pt idx="16">
                  <c:v>1.222</c:v>
                </c:pt>
                <c:pt idx="17">
                  <c:v>2.0249999999999999</c:v>
                </c:pt>
                <c:pt idx="18">
                  <c:v>3.476</c:v>
                </c:pt>
                <c:pt idx="19">
                  <c:v>5.1360000000000001</c:v>
                </c:pt>
              </c:numCache>
            </c:numRef>
          </c:val>
          <c:smooth val="0"/>
          <c:extLst>
            <c:ext xmlns:c16="http://schemas.microsoft.com/office/drawing/2014/chart" uri="{C3380CC4-5D6E-409C-BE32-E72D297353CC}">
              <c16:uniqueId val="{00000000-784F-4247-9C81-74E74E7FE269}"/>
            </c:ext>
          </c:extLst>
        </c:ser>
        <c:ser>
          <c:idx val="0"/>
          <c:order val="1"/>
          <c:tx>
            <c:strRef>
              <c:f>'Sales and Prices'!$B$130</c:f>
              <c:strCache>
                <c:ptCount val="1"/>
                <c:pt idx="0">
                  <c:v>Manufacturing</c:v>
                </c:pt>
              </c:strCache>
            </c:strRef>
          </c:tx>
          <c:spPr>
            <a:ln>
              <a:solidFill>
                <a:srgbClr val="0066FF"/>
              </a:solidFill>
              <a:prstDash val="sysDash"/>
            </a:ln>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Prices'!$C$130:$AC$130</c15:sqref>
                  </c15:fullRef>
                </c:ext>
              </c:extLst>
              <c:f>'Sales and Prices'!$C$130:$Z$130</c:f>
              <c:numCache>
                <c:formatCode>0.0</c:formatCode>
                <c:ptCount val="24"/>
                <c:pt idx="4">
                  <c:v>2.2589999999999999</c:v>
                </c:pt>
                <c:pt idx="5">
                  <c:v>2.4390000000000001</c:v>
                </c:pt>
                <c:pt idx="6">
                  <c:v>2.246</c:v>
                </c:pt>
                <c:pt idx="7">
                  <c:v>2.2149999999999999</c:v>
                </c:pt>
                <c:pt idx="8">
                  <c:v>2.246</c:v>
                </c:pt>
                <c:pt idx="9">
                  <c:v>2.2840000000000003</c:v>
                </c:pt>
                <c:pt idx="10">
                  <c:v>2.177</c:v>
                </c:pt>
                <c:pt idx="11">
                  <c:v>2.371</c:v>
                </c:pt>
                <c:pt idx="12">
                  <c:v>2.37</c:v>
                </c:pt>
                <c:pt idx="13">
                  <c:v>2.125</c:v>
                </c:pt>
                <c:pt idx="14">
                  <c:v>1.5290000000000001</c:v>
                </c:pt>
                <c:pt idx="15">
                  <c:v>1.9180000000000001</c:v>
                </c:pt>
                <c:pt idx="16">
                  <c:v>1.8109999999999999</c:v>
                </c:pt>
                <c:pt idx="17">
                  <c:v>1.228</c:v>
                </c:pt>
                <c:pt idx="18">
                  <c:v>1.018</c:v>
                </c:pt>
                <c:pt idx="19">
                  <c:v>1.4410000000000001</c:v>
                </c:pt>
                <c:pt idx="20">
                  <c:v>2.161</c:v>
                </c:pt>
                <c:pt idx="21">
                  <c:v>2.7010000000000001</c:v>
                </c:pt>
                <c:pt idx="22">
                  <c:v>3.7280000000000002</c:v>
                </c:pt>
                <c:pt idx="23">
                  <c:v>4.5350000000000001</c:v>
                </c:pt>
              </c:numCache>
            </c:numRef>
          </c:val>
          <c:smooth val="0"/>
          <c:extLst>
            <c:ext xmlns:c16="http://schemas.microsoft.com/office/drawing/2014/chart" uri="{C3380CC4-5D6E-409C-BE32-E72D297353CC}">
              <c16:uniqueId val="{00000001-E73C-4770-B5D4-25192A6A565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'Sales and Prices'!$B$96</c:f>
              <c:strCache>
                <c:ptCount val="1"/>
                <c:pt idx="0">
                  <c:v>Other Production</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Prices'!$C$96:$AC$96</c15:sqref>
                  </c15:fullRef>
                </c:ext>
              </c:extLst>
              <c:f>'Sales and Prices'!$C$96:$Z$96</c:f>
              <c:numCache>
                <c:formatCode>0.0</c:formatCode>
                <c:ptCount val="24"/>
                <c:pt idx="6">
                  <c:v>6.3870000000000005</c:v>
                </c:pt>
                <c:pt idx="7">
                  <c:v>4.3120000000000003</c:v>
                </c:pt>
                <c:pt idx="8">
                  <c:v>3.2640000000000002</c:v>
                </c:pt>
                <c:pt idx="9">
                  <c:v>3.3879999999999999</c:v>
                </c:pt>
                <c:pt idx="10">
                  <c:v>3.718</c:v>
                </c:pt>
                <c:pt idx="11">
                  <c:v>1.9450000000000001</c:v>
                </c:pt>
                <c:pt idx="12">
                  <c:v>-0.26500000000000001</c:v>
                </c:pt>
                <c:pt idx="13">
                  <c:v>1.1599999999999999</c:v>
                </c:pt>
                <c:pt idx="14">
                  <c:v>1.1520000000000001</c:v>
                </c:pt>
                <c:pt idx="15">
                  <c:v>1.948</c:v>
                </c:pt>
                <c:pt idx="16">
                  <c:v>1.9630000000000001</c:v>
                </c:pt>
                <c:pt idx="17">
                  <c:v>5.29</c:v>
                </c:pt>
                <c:pt idx="18">
                  <c:v>7.6000000000000005</c:v>
                </c:pt>
                <c:pt idx="19">
                  <c:v>6.8740000000000006</c:v>
                </c:pt>
              </c:numCache>
            </c:numRef>
          </c:val>
          <c:smooth val="0"/>
          <c:extLst>
            <c:ext xmlns:c16="http://schemas.microsoft.com/office/drawing/2014/chart" uri="{C3380CC4-5D6E-409C-BE32-E72D297353CC}">
              <c16:uniqueId val="{00000000-617E-438C-82F4-5A90FE52E7EE}"/>
            </c:ext>
          </c:extLst>
        </c:ser>
        <c:ser>
          <c:idx val="1"/>
          <c:order val="1"/>
          <c:tx>
            <c:strRef>
              <c:f>'Sales and Prices'!$B$131</c:f>
              <c:strCache>
                <c:ptCount val="1"/>
                <c:pt idx="0">
                  <c:v>Other Production</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Prices'!$C$131:$AC$131</c15:sqref>
                  </c15:fullRef>
                </c:ext>
              </c:extLst>
              <c:f>'Sales and Prices'!$C$131:$Z$131</c:f>
              <c:numCache>
                <c:formatCode>0.0</c:formatCode>
                <c:ptCount val="24"/>
                <c:pt idx="10">
                  <c:v>1.72</c:v>
                </c:pt>
                <c:pt idx="11">
                  <c:v>2.99</c:v>
                </c:pt>
                <c:pt idx="12">
                  <c:v>2.899</c:v>
                </c:pt>
                <c:pt idx="13">
                  <c:v>3.0790000000000002</c:v>
                </c:pt>
                <c:pt idx="14">
                  <c:v>1.22</c:v>
                </c:pt>
                <c:pt idx="15">
                  <c:v>3.109</c:v>
                </c:pt>
                <c:pt idx="16">
                  <c:v>1.6970000000000001</c:v>
                </c:pt>
                <c:pt idx="17">
                  <c:v>1.278</c:v>
                </c:pt>
                <c:pt idx="18">
                  <c:v>1.643</c:v>
                </c:pt>
                <c:pt idx="19">
                  <c:v>3.7999999999999999E-2</c:v>
                </c:pt>
                <c:pt idx="20">
                  <c:v>4.2720000000000002</c:v>
                </c:pt>
                <c:pt idx="21">
                  <c:v>3.1120000000000001</c:v>
                </c:pt>
                <c:pt idx="22">
                  <c:v>0.83699999999999997</c:v>
                </c:pt>
                <c:pt idx="23">
                  <c:v>3.387</c:v>
                </c:pt>
              </c:numCache>
            </c:numRef>
          </c:val>
          <c:smooth val="0"/>
          <c:extLst>
            <c:ext xmlns:c16="http://schemas.microsoft.com/office/drawing/2014/chart" uri="{C3380CC4-5D6E-409C-BE32-E72D297353CC}">
              <c16:uniqueId val="{00000001-5920-4762-AB77-D584564017C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Prices'!$B$97</c:f>
              <c:strCache>
                <c:ptCount val="1"/>
                <c:pt idx="0">
                  <c:v>Construction</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Prices'!$C$97:$AC$97</c15:sqref>
                  </c15:fullRef>
                </c:ext>
              </c:extLst>
              <c:f>'Sales and Prices'!$C$97:$Z$97</c:f>
              <c:numCache>
                <c:formatCode>0.0</c:formatCode>
                <c:ptCount val="24"/>
                <c:pt idx="0">
                  <c:v>3.0550000000000002</c:v>
                </c:pt>
                <c:pt idx="1">
                  <c:v>3.0129999999999999</c:v>
                </c:pt>
                <c:pt idx="2">
                  <c:v>2.64</c:v>
                </c:pt>
                <c:pt idx="3">
                  <c:v>2.7130000000000001</c:v>
                </c:pt>
                <c:pt idx="4">
                  <c:v>3.1830000000000003</c:v>
                </c:pt>
                <c:pt idx="5">
                  <c:v>2.387</c:v>
                </c:pt>
                <c:pt idx="6">
                  <c:v>2.1920000000000002</c:v>
                </c:pt>
                <c:pt idx="7">
                  <c:v>2.294</c:v>
                </c:pt>
                <c:pt idx="8">
                  <c:v>2.0430000000000001</c:v>
                </c:pt>
                <c:pt idx="9">
                  <c:v>1.792</c:v>
                </c:pt>
                <c:pt idx="10">
                  <c:v>1.5250000000000001</c:v>
                </c:pt>
                <c:pt idx="11">
                  <c:v>1.8440000000000001</c:v>
                </c:pt>
                <c:pt idx="12">
                  <c:v>0.98299999999999998</c:v>
                </c:pt>
                <c:pt idx="13">
                  <c:v>1.4550000000000001</c:v>
                </c:pt>
                <c:pt idx="14">
                  <c:v>1.2710000000000001</c:v>
                </c:pt>
                <c:pt idx="15">
                  <c:v>1.41</c:v>
                </c:pt>
                <c:pt idx="16">
                  <c:v>1.302</c:v>
                </c:pt>
                <c:pt idx="17">
                  <c:v>1.665</c:v>
                </c:pt>
                <c:pt idx="18">
                  <c:v>2.92</c:v>
                </c:pt>
                <c:pt idx="19">
                  <c:v>3.8130000000000002</c:v>
                </c:pt>
              </c:numCache>
            </c:numRef>
          </c:val>
          <c:smooth val="0"/>
          <c:extLst>
            <c:ext xmlns:c16="http://schemas.microsoft.com/office/drawing/2014/chart" uri="{C3380CC4-5D6E-409C-BE32-E72D297353CC}">
              <c16:uniqueId val="{00000000-B5E5-435A-96C7-460A59455EA4}"/>
            </c:ext>
          </c:extLst>
        </c:ser>
        <c:ser>
          <c:idx val="1"/>
          <c:order val="1"/>
          <c:tx>
            <c:strRef>
              <c:f>'Sales and Prices'!$B$132</c:f>
              <c:strCache>
                <c:ptCount val="1"/>
                <c:pt idx="0">
                  <c:v>Construction</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Prices'!$C$132:$AC$132</c15:sqref>
                  </c15:fullRef>
                </c:ext>
              </c:extLst>
              <c:f>'Sales and Prices'!$C$132:$Z$132</c:f>
              <c:numCache>
                <c:formatCode>0.0</c:formatCode>
                <c:ptCount val="24"/>
                <c:pt idx="4">
                  <c:v>2.5529999999999999</c:v>
                </c:pt>
                <c:pt idx="5">
                  <c:v>2.577</c:v>
                </c:pt>
                <c:pt idx="6">
                  <c:v>2.0300000000000002</c:v>
                </c:pt>
                <c:pt idx="7">
                  <c:v>2.0819999999999999</c:v>
                </c:pt>
                <c:pt idx="8">
                  <c:v>2.9889999999999999</c:v>
                </c:pt>
                <c:pt idx="9">
                  <c:v>2.5249999999999999</c:v>
                </c:pt>
                <c:pt idx="10">
                  <c:v>2.0110000000000001</c:v>
                </c:pt>
                <c:pt idx="11">
                  <c:v>1.9550000000000001</c:v>
                </c:pt>
                <c:pt idx="12">
                  <c:v>1.6360000000000001</c:v>
                </c:pt>
                <c:pt idx="13">
                  <c:v>1.5720000000000001</c:v>
                </c:pt>
                <c:pt idx="14">
                  <c:v>1.452</c:v>
                </c:pt>
                <c:pt idx="15">
                  <c:v>1.391</c:v>
                </c:pt>
                <c:pt idx="16">
                  <c:v>1.347</c:v>
                </c:pt>
                <c:pt idx="17">
                  <c:v>1.28</c:v>
                </c:pt>
                <c:pt idx="18">
                  <c:v>1.226</c:v>
                </c:pt>
                <c:pt idx="19">
                  <c:v>0.75900000000000001</c:v>
                </c:pt>
                <c:pt idx="20">
                  <c:v>1.4930000000000001</c:v>
                </c:pt>
                <c:pt idx="21">
                  <c:v>3.3140000000000001</c:v>
                </c:pt>
                <c:pt idx="22">
                  <c:v>3.8220000000000001</c:v>
                </c:pt>
                <c:pt idx="23">
                  <c:v>4.4560000000000004</c:v>
                </c:pt>
              </c:numCache>
            </c:numRef>
          </c:val>
          <c:smooth val="0"/>
          <c:extLst>
            <c:ext xmlns:c16="http://schemas.microsoft.com/office/drawing/2014/chart" uri="{C3380CC4-5D6E-409C-BE32-E72D297353CC}">
              <c16:uniqueId val="{00000001-2267-4306-912E-768B5EC5905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Prices'!$B$98</c:f>
              <c:strCache>
                <c:ptCount val="1"/>
                <c:pt idx="0">
                  <c:v>Wholesale &amp; Retail</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Prices'!$C$98:$AC$98</c15:sqref>
                  </c15:fullRef>
                </c:ext>
              </c:extLst>
              <c:f>'Sales and Prices'!$C$98:$Z$98</c:f>
              <c:numCache>
                <c:formatCode>0.0</c:formatCode>
                <c:ptCount val="24"/>
                <c:pt idx="0">
                  <c:v>4.2670000000000003</c:v>
                </c:pt>
                <c:pt idx="1">
                  <c:v>3.8719999999999999</c:v>
                </c:pt>
                <c:pt idx="2">
                  <c:v>4.2940000000000005</c:v>
                </c:pt>
                <c:pt idx="3">
                  <c:v>3.8959999999999999</c:v>
                </c:pt>
                <c:pt idx="4">
                  <c:v>4.1559999999999997</c:v>
                </c:pt>
                <c:pt idx="5">
                  <c:v>4.2930000000000001</c:v>
                </c:pt>
                <c:pt idx="6">
                  <c:v>2.6830000000000003</c:v>
                </c:pt>
                <c:pt idx="7">
                  <c:v>3.0409999999999999</c:v>
                </c:pt>
                <c:pt idx="8">
                  <c:v>3.121</c:v>
                </c:pt>
                <c:pt idx="9">
                  <c:v>2.9849999999999999</c:v>
                </c:pt>
                <c:pt idx="10">
                  <c:v>2.2989999999999999</c:v>
                </c:pt>
                <c:pt idx="11">
                  <c:v>2.371</c:v>
                </c:pt>
                <c:pt idx="12">
                  <c:v>2.3580000000000001</c:v>
                </c:pt>
                <c:pt idx="13">
                  <c:v>1.621</c:v>
                </c:pt>
                <c:pt idx="14">
                  <c:v>2.0030000000000001</c:v>
                </c:pt>
                <c:pt idx="15">
                  <c:v>1.9750000000000001</c:v>
                </c:pt>
                <c:pt idx="16">
                  <c:v>2.5420000000000003</c:v>
                </c:pt>
                <c:pt idx="17">
                  <c:v>2.2229999999999999</c:v>
                </c:pt>
                <c:pt idx="18">
                  <c:v>3.863</c:v>
                </c:pt>
                <c:pt idx="19">
                  <c:v>5.4750000000000005</c:v>
                </c:pt>
              </c:numCache>
            </c:numRef>
          </c:val>
          <c:smooth val="0"/>
          <c:extLst>
            <c:ext xmlns:c16="http://schemas.microsoft.com/office/drawing/2014/chart" uri="{C3380CC4-5D6E-409C-BE32-E72D297353CC}">
              <c16:uniqueId val="{00000000-4166-4734-8DC1-3C792379FE35}"/>
            </c:ext>
          </c:extLst>
        </c:ser>
        <c:ser>
          <c:idx val="1"/>
          <c:order val="1"/>
          <c:tx>
            <c:strRef>
              <c:f>'Sales and Prices'!$B$133</c:f>
              <c:strCache>
                <c:ptCount val="1"/>
                <c:pt idx="0">
                  <c:v>Wholesale &amp; Retail</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Prices'!$C$133:$AC$133</c15:sqref>
                  </c15:fullRef>
                </c:ext>
              </c:extLst>
              <c:f>'Sales and Prices'!$C$133:$Z$133</c:f>
              <c:numCache>
                <c:formatCode>0.0</c:formatCode>
                <c:ptCount val="24"/>
                <c:pt idx="4">
                  <c:v>4.4249999999999998</c:v>
                </c:pt>
                <c:pt idx="5">
                  <c:v>3.258</c:v>
                </c:pt>
                <c:pt idx="6">
                  <c:v>2.8839999999999999</c:v>
                </c:pt>
                <c:pt idx="7">
                  <c:v>3.2690000000000001</c:v>
                </c:pt>
                <c:pt idx="8">
                  <c:v>2.6040000000000001</c:v>
                </c:pt>
                <c:pt idx="9">
                  <c:v>2.2440000000000002</c:v>
                </c:pt>
                <c:pt idx="10">
                  <c:v>2.6339999999999999</c:v>
                </c:pt>
                <c:pt idx="11">
                  <c:v>2.823</c:v>
                </c:pt>
                <c:pt idx="12">
                  <c:v>2.8330000000000002</c:v>
                </c:pt>
                <c:pt idx="13">
                  <c:v>2.5070000000000001</c:v>
                </c:pt>
                <c:pt idx="14">
                  <c:v>2.41</c:v>
                </c:pt>
                <c:pt idx="15">
                  <c:v>2.653</c:v>
                </c:pt>
                <c:pt idx="16">
                  <c:v>2.2890000000000001</c:v>
                </c:pt>
                <c:pt idx="17">
                  <c:v>1.546</c:v>
                </c:pt>
                <c:pt idx="18">
                  <c:v>2.0579999999999998</c:v>
                </c:pt>
                <c:pt idx="19">
                  <c:v>2.3040000000000003</c:v>
                </c:pt>
                <c:pt idx="20">
                  <c:v>2.956</c:v>
                </c:pt>
                <c:pt idx="21">
                  <c:v>2.6440000000000001</c:v>
                </c:pt>
                <c:pt idx="22">
                  <c:v>3.621</c:v>
                </c:pt>
                <c:pt idx="23">
                  <c:v>4.2940000000000005</c:v>
                </c:pt>
              </c:numCache>
            </c:numRef>
          </c:val>
          <c:smooth val="0"/>
          <c:extLst>
            <c:ext xmlns:c16="http://schemas.microsoft.com/office/drawing/2014/chart" uri="{C3380CC4-5D6E-409C-BE32-E72D297353CC}">
              <c16:uniqueId val="{00000001-F2BD-4315-82FA-5F7B687AC01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Prices'!$B$99</c:f>
              <c:strCache>
                <c:ptCount val="1"/>
                <c:pt idx="0">
                  <c:v>Transport &amp; Storage</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Prices'!$C$99:$AC$99</c15:sqref>
                  </c15:fullRef>
                </c:ext>
              </c:extLst>
              <c:f>'Sales and Prices'!$C$99:$Z$99</c:f>
              <c:numCache>
                <c:formatCode>0.0</c:formatCode>
                <c:ptCount val="24"/>
                <c:pt idx="0">
                  <c:v>0.155</c:v>
                </c:pt>
                <c:pt idx="1">
                  <c:v>2.5049999999999999</c:v>
                </c:pt>
                <c:pt idx="2">
                  <c:v>3.15</c:v>
                </c:pt>
                <c:pt idx="3">
                  <c:v>4.4660000000000002</c:v>
                </c:pt>
                <c:pt idx="4">
                  <c:v>2.9489999999999998</c:v>
                </c:pt>
                <c:pt idx="5">
                  <c:v>1.956</c:v>
                </c:pt>
                <c:pt idx="6">
                  <c:v>1.304</c:v>
                </c:pt>
                <c:pt idx="7">
                  <c:v>2.1280000000000001</c:v>
                </c:pt>
                <c:pt idx="8">
                  <c:v>2.298</c:v>
                </c:pt>
                <c:pt idx="9">
                  <c:v>2.5140000000000002</c:v>
                </c:pt>
                <c:pt idx="10">
                  <c:v>2.6859999999999999</c:v>
                </c:pt>
                <c:pt idx="11">
                  <c:v>2.37</c:v>
                </c:pt>
                <c:pt idx="12">
                  <c:v>1.784</c:v>
                </c:pt>
                <c:pt idx="13">
                  <c:v>2.1720000000000002</c:v>
                </c:pt>
                <c:pt idx="14">
                  <c:v>2.4430000000000001</c:v>
                </c:pt>
                <c:pt idx="15">
                  <c:v>1.498</c:v>
                </c:pt>
                <c:pt idx="16">
                  <c:v>1.508</c:v>
                </c:pt>
                <c:pt idx="17">
                  <c:v>0.86099999999999999</c:v>
                </c:pt>
                <c:pt idx="18">
                  <c:v>1.3800000000000001</c:v>
                </c:pt>
                <c:pt idx="19">
                  <c:v>5.2910000000000004</c:v>
                </c:pt>
              </c:numCache>
            </c:numRef>
          </c:val>
          <c:smooth val="0"/>
          <c:extLst>
            <c:ext xmlns:c16="http://schemas.microsoft.com/office/drawing/2014/chart" uri="{C3380CC4-5D6E-409C-BE32-E72D297353CC}">
              <c16:uniqueId val="{00000000-2C4B-4546-8787-8D27B39ED539}"/>
            </c:ext>
          </c:extLst>
        </c:ser>
        <c:ser>
          <c:idx val="1"/>
          <c:order val="1"/>
          <c:tx>
            <c:strRef>
              <c:f>'Sales and Prices'!$B$134</c:f>
              <c:strCache>
                <c:ptCount val="1"/>
                <c:pt idx="0">
                  <c:v>Transport &amp; Storage</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Prices'!$C$134:$AC$134</c15:sqref>
                  </c15:fullRef>
                </c:ext>
              </c:extLst>
              <c:f>'Sales and Prices'!$C$134:$Z$134</c:f>
              <c:numCache>
                <c:formatCode>0.0</c:formatCode>
                <c:ptCount val="24"/>
                <c:pt idx="4">
                  <c:v>1.355</c:v>
                </c:pt>
                <c:pt idx="5">
                  <c:v>2.391</c:v>
                </c:pt>
                <c:pt idx="6">
                  <c:v>3.3180000000000001</c:v>
                </c:pt>
                <c:pt idx="7">
                  <c:v>1</c:v>
                </c:pt>
                <c:pt idx="8">
                  <c:v>2.1470000000000002</c:v>
                </c:pt>
                <c:pt idx="9">
                  <c:v>1.4930000000000001</c:v>
                </c:pt>
                <c:pt idx="10">
                  <c:v>1.857</c:v>
                </c:pt>
                <c:pt idx="11">
                  <c:v>2.3679999999999999</c:v>
                </c:pt>
                <c:pt idx="12">
                  <c:v>2.5569999999999999</c:v>
                </c:pt>
                <c:pt idx="13">
                  <c:v>2.7629999999999999</c:v>
                </c:pt>
                <c:pt idx="14">
                  <c:v>2.1670000000000003</c:v>
                </c:pt>
                <c:pt idx="15">
                  <c:v>2.181</c:v>
                </c:pt>
                <c:pt idx="16">
                  <c:v>2.012</c:v>
                </c:pt>
                <c:pt idx="17">
                  <c:v>1.901</c:v>
                </c:pt>
                <c:pt idx="18">
                  <c:v>1.591</c:v>
                </c:pt>
                <c:pt idx="19">
                  <c:v>1.9140000000000001</c:v>
                </c:pt>
                <c:pt idx="20">
                  <c:v>2.0609999999999999</c:v>
                </c:pt>
                <c:pt idx="21">
                  <c:v>1.621</c:v>
                </c:pt>
                <c:pt idx="22">
                  <c:v>3.3420000000000001</c:v>
                </c:pt>
                <c:pt idx="23">
                  <c:v>0.83499999999999996</c:v>
                </c:pt>
              </c:numCache>
            </c:numRef>
          </c:val>
          <c:smooth val="0"/>
          <c:extLst>
            <c:ext xmlns:c16="http://schemas.microsoft.com/office/drawing/2014/chart" uri="{C3380CC4-5D6E-409C-BE32-E72D297353CC}">
              <c16:uniqueId val="{00000001-7A20-4339-85CD-66E81321F93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76609541454376E-5"/>
              <c:y val="0.3866994424716096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'Sales and Prices'!$B$100</c:f>
              <c:strCache>
                <c:ptCount val="1"/>
                <c:pt idx="0">
                  <c:v>Accommodation &amp; Food</c:v>
                </c:pt>
              </c:strCache>
            </c:strRef>
          </c:tx>
          <c:spPr>
            <a:ln>
              <a:solidFill>
                <a:srgbClr val="002082"/>
              </a:solidFill>
            </a:ln>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Prices'!$C$100:$AC$100</c15:sqref>
                  </c15:fullRef>
                </c:ext>
              </c:extLst>
              <c:f>'Sales and Prices'!$C$100:$Z$100</c:f>
              <c:numCache>
                <c:formatCode>0.0</c:formatCode>
                <c:ptCount val="24"/>
                <c:pt idx="0">
                  <c:v>2.927</c:v>
                </c:pt>
                <c:pt idx="1">
                  <c:v>3.5710000000000002</c:v>
                </c:pt>
                <c:pt idx="2">
                  <c:v>3.375</c:v>
                </c:pt>
                <c:pt idx="3">
                  <c:v>3.407</c:v>
                </c:pt>
                <c:pt idx="4">
                  <c:v>3.0090000000000003</c:v>
                </c:pt>
                <c:pt idx="5">
                  <c:v>2.6110000000000002</c:v>
                </c:pt>
                <c:pt idx="6">
                  <c:v>4.0209999999999999</c:v>
                </c:pt>
                <c:pt idx="7">
                  <c:v>3.2320000000000002</c:v>
                </c:pt>
                <c:pt idx="8">
                  <c:v>3.133</c:v>
                </c:pt>
                <c:pt idx="9">
                  <c:v>3.14</c:v>
                </c:pt>
                <c:pt idx="10">
                  <c:v>3.1030000000000002</c:v>
                </c:pt>
                <c:pt idx="11">
                  <c:v>3.2549999999999999</c:v>
                </c:pt>
                <c:pt idx="12">
                  <c:v>2.4390000000000001</c:v>
                </c:pt>
                <c:pt idx="13">
                  <c:v>1.8880000000000001</c:v>
                </c:pt>
                <c:pt idx="14">
                  <c:v>0.39800000000000002</c:v>
                </c:pt>
                <c:pt idx="15">
                  <c:v>2.5070000000000001</c:v>
                </c:pt>
                <c:pt idx="16">
                  <c:v>1.5310000000000001</c:v>
                </c:pt>
                <c:pt idx="17">
                  <c:v>1.6360000000000001</c:v>
                </c:pt>
                <c:pt idx="18">
                  <c:v>4.4750000000000005</c:v>
                </c:pt>
                <c:pt idx="19">
                  <c:v>5.59</c:v>
                </c:pt>
              </c:numCache>
            </c:numRef>
          </c:val>
          <c:smooth val="0"/>
          <c:extLst>
            <c:ext xmlns:c16="http://schemas.microsoft.com/office/drawing/2014/chart" uri="{C3380CC4-5D6E-409C-BE32-E72D297353CC}">
              <c16:uniqueId val="{00000000-C6F8-4793-A427-1B870663DA6A}"/>
            </c:ext>
          </c:extLst>
        </c:ser>
        <c:ser>
          <c:idx val="0"/>
          <c:order val="1"/>
          <c:tx>
            <c:strRef>
              <c:f>'Sales and Prices'!$B$135</c:f>
              <c:strCache>
                <c:ptCount val="1"/>
                <c:pt idx="0">
                  <c:v>Accommodation &amp; Food</c:v>
                </c:pt>
              </c:strCache>
            </c:strRef>
          </c:tx>
          <c:spPr>
            <a:ln>
              <a:solidFill>
                <a:srgbClr val="0066FF"/>
              </a:solidFill>
              <a:prstDash val="sysDash"/>
            </a:ln>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Prices'!$C$135:$AC$135</c15:sqref>
                  </c15:fullRef>
                </c:ext>
              </c:extLst>
              <c:f>'Sales and Prices'!$C$135:$Z$135</c:f>
              <c:numCache>
                <c:formatCode>0.0</c:formatCode>
                <c:ptCount val="24"/>
                <c:pt idx="4">
                  <c:v>2.3610000000000002</c:v>
                </c:pt>
                <c:pt idx="5">
                  <c:v>3.2210000000000001</c:v>
                </c:pt>
                <c:pt idx="6">
                  <c:v>2.6850000000000001</c:v>
                </c:pt>
                <c:pt idx="7">
                  <c:v>3.2629999999999999</c:v>
                </c:pt>
                <c:pt idx="8">
                  <c:v>2.8174999999999999</c:v>
                </c:pt>
                <c:pt idx="9">
                  <c:v>2.3719999999999999</c:v>
                </c:pt>
                <c:pt idx="10">
                  <c:v>3.0550000000000002</c:v>
                </c:pt>
                <c:pt idx="11">
                  <c:v>2.4940000000000002</c:v>
                </c:pt>
                <c:pt idx="12">
                  <c:v>2.6310000000000002</c:v>
                </c:pt>
                <c:pt idx="13">
                  <c:v>2.4239999999999999</c:v>
                </c:pt>
                <c:pt idx="14">
                  <c:v>2.9729999999999999</c:v>
                </c:pt>
                <c:pt idx="15">
                  <c:v>2.3559999999999999</c:v>
                </c:pt>
                <c:pt idx="16">
                  <c:v>2.6</c:v>
                </c:pt>
                <c:pt idx="17">
                  <c:v>2.2869999999999999</c:v>
                </c:pt>
                <c:pt idx="18">
                  <c:v>1.0030000000000001</c:v>
                </c:pt>
                <c:pt idx="19">
                  <c:v>2.9380000000000002</c:v>
                </c:pt>
                <c:pt idx="20">
                  <c:v>3.3690000000000002</c:v>
                </c:pt>
                <c:pt idx="21">
                  <c:v>4.367</c:v>
                </c:pt>
                <c:pt idx="22">
                  <c:v>3.851</c:v>
                </c:pt>
                <c:pt idx="23">
                  <c:v>5.8710000000000004</c:v>
                </c:pt>
              </c:numCache>
            </c:numRef>
          </c:val>
          <c:smooth val="0"/>
          <c:extLst>
            <c:ext xmlns:c16="http://schemas.microsoft.com/office/drawing/2014/chart" uri="{C3380CC4-5D6E-409C-BE32-E72D297353CC}">
              <c16:uniqueId val="{00000001-8269-4AE3-B579-A13DEA3B34E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'Sales and Prices'!$B$101</c:f>
              <c:strCache>
                <c:ptCount val="1"/>
                <c:pt idx="0">
                  <c:v>Info &amp; Comms</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Prices'!$C$101:$AC$101</c15:sqref>
                  </c15:fullRef>
                </c:ext>
              </c:extLst>
              <c:f>'Sales and Prices'!$C$101:$Z$101</c:f>
              <c:numCache>
                <c:formatCode>0.0</c:formatCode>
                <c:ptCount val="24"/>
                <c:pt idx="0">
                  <c:v>2.0150000000000001</c:v>
                </c:pt>
                <c:pt idx="1">
                  <c:v>1.9160000000000001</c:v>
                </c:pt>
                <c:pt idx="2">
                  <c:v>1.9319999999999999</c:v>
                </c:pt>
                <c:pt idx="3">
                  <c:v>-0.60099999999999998</c:v>
                </c:pt>
                <c:pt idx="4">
                  <c:v>-0.93900000000000006</c:v>
                </c:pt>
                <c:pt idx="5">
                  <c:v>1.1300000000000001</c:v>
                </c:pt>
                <c:pt idx="6">
                  <c:v>1.8169999999999999</c:v>
                </c:pt>
                <c:pt idx="7">
                  <c:v>1.524</c:v>
                </c:pt>
                <c:pt idx="8">
                  <c:v>0.82500000000000007</c:v>
                </c:pt>
                <c:pt idx="9">
                  <c:v>1.877</c:v>
                </c:pt>
                <c:pt idx="10">
                  <c:v>2.246</c:v>
                </c:pt>
                <c:pt idx="11">
                  <c:v>2.2749999999999999</c:v>
                </c:pt>
                <c:pt idx="12">
                  <c:v>1.2</c:v>
                </c:pt>
                <c:pt idx="13">
                  <c:v>1.994</c:v>
                </c:pt>
                <c:pt idx="14">
                  <c:v>1.2470000000000001</c:v>
                </c:pt>
                <c:pt idx="15">
                  <c:v>-5.2999999999999999E-2</c:v>
                </c:pt>
                <c:pt idx="16">
                  <c:v>0.79100000000000004</c:v>
                </c:pt>
                <c:pt idx="17">
                  <c:v>1.619</c:v>
                </c:pt>
                <c:pt idx="18">
                  <c:v>0.97599999999999998</c:v>
                </c:pt>
                <c:pt idx="19">
                  <c:v>1.4970000000000001</c:v>
                </c:pt>
              </c:numCache>
            </c:numRef>
          </c:val>
          <c:smooth val="0"/>
          <c:extLst>
            <c:ext xmlns:c16="http://schemas.microsoft.com/office/drawing/2014/chart" uri="{C3380CC4-5D6E-409C-BE32-E72D297353CC}">
              <c16:uniqueId val="{00000000-11CE-416D-B4D8-1E3C5AF1A929}"/>
            </c:ext>
          </c:extLst>
        </c:ser>
        <c:ser>
          <c:idx val="1"/>
          <c:order val="1"/>
          <c:tx>
            <c:strRef>
              <c:f>'Sales and Prices'!$B$136</c:f>
              <c:strCache>
                <c:ptCount val="1"/>
                <c:pt idx="0">
                  <c:v>Info &amp; Comms</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Prices'!$C$136:$AC$136</c15:sqref>
                  </c15:fullRef>
                </c:ext>
              </c:extLst>
              <c:f>'Sales and Prices'!$C$136:$Z$136</c:f>
              <c:numCache>
                <c:formatCode>0.0</c:formatCode>
                <c:ptCount val="24"/>
                <c:pt idx="4">
                  <c:v>1.6620000000000001</c:v>
                </c:pt>
                <c:pt idx="5">
                  <c:v>2.1430000000000002</c:v>
                </c:pt>
                <c:pt idx="6">
                  <c:v>1.694</c:v>
                </c:pt>
                <c:pt idx="7">
                  <c:v>0.81600000000000006</c:v>
                </c:pt>
                <c:pt idx="8">
                  <c:v>1.262</c:v>
                </c:pt>
                <c:pt idx="9">
                  <c:v>2.0790000000000002</c:v>
                </c:pt>
                <c:pt idx="10">
                  <c:v>2.09</c:v>
                </c:pt>
                <c:pt idx="11">
                  <c:v>1.9510000000000001</c:v>
                </c:pt>
                <c:pt idx="12">
                  <c:v>1.0609999999999999</c:v>
                </c:pt>
                <c:pt idx="13">
                  <c:v>2.0960000000000001</c:v>
                </c:pt>
                <c:pt idx="14">
                  <c:v>2.173</c:v>
                </c:pt>
                <c:pt idx="15">
                  <c:v>1.6919999999999999</c:v>
                </c:pt>
                <c:pt idx="16">
                  <c:v>1.94</c:v>
                </c:pt>
                <c:pt idx="17">
                  <c:v>2.056</c:v>
                </c:pt>
                <c:pt idx="18">
                  <c:v>1.0529999999999999</c:v>
                </c:pt>
                <c:pt idx="19">
                  <c:v>2.8080000000000003</c:v>
                </c:pt>
                <c:pt idx="20">
                  <c:v>2.0190000000000001</c:v>
                </c:pt>
                <c:pt idx="21">
                  <c:v>2.427</c:v>
                </c:pt>
                <c:pt idx="22">
                  <c:v>2.62</c:v>
                </c:pt>
                <c:pt idx="23">
                  <c:v>2.5049999999999999</c:v>
                </c:pt>
              </c:numCache>
            </c:numRef>
          </c:val>
          <c:smooth val="0"/>
          <c:extLst>
            <c:ext xmlns:c16="http://schemas.microsoft.com/office/drawing/2014/chart" uri="{C3380CC4-5D6E-409C-BE32-E72D297353CC}">
              <c16:uniqueId val="{00000001-8041-4CF3-8146-8B84EDDD05BE}"/>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Prices'!$B$102</c:f>
              <c:strCache>
                <c:ptCount val="1"/>
                <c:pt idx="0">
                  <c:v>Finance &amp; Insurance</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Prices'!$C$102:$AC$102</c15:sqref>
                  </c15:fullRef>
                </c:ext>
              </c:extLst>
              <c:f>'Sales and Prices'!$C$102:$Z$102</c:f>
              <c:numCache>
                <c:formatCode>0.0</c:formatCode>
                <c:ptCount val="24"/>
                <c:pt idx="6">
                  <c:v>3.234</c:v>
                </c:pt>
                <c:pt idx="7">
                  <c:v>0.39800000000000002</c:v>
                </c:pt>
                <c:pt idx="8">
                  <c:v>1.1000000000000001</c:v>
                </c:pt>
                <c:pt idx="9">
                  <c:v>0.39300000000000002</c:v>
                </c:pt>
                <c:pt idx="10">
                  <c:v>1.5840000000000001</c:v>
                </c:pt>
                <c:pt idx="11">
                  <c:v>0.83499999999999996</c:v>
                </c:pt>
                <c:pt idx="12">
                  <c:v>2.226</c:v>
                </c:pt>
                <c:pt idx="13">
                  <c:v>0.32900000000000001</c:v>
                </c:pt>
                <c:pt idx="14">
                  <c:v>-0.60799999999999998</c:v>
                </c:pt>
                <c:pt idx="15">
                  <c:v>2.1869999999999998</c:v>
                </c:pt>
                <c:pt idx="16">
                  <c:v>2.5420000000000003</c:v>
                </c:pt>
                <c:pt idx="17">
                  <c:v>0.5</c:v>
                </c:pt>
                <c:pt idx="18">
                  <c:v>0.95100000000000007</c:v>
                </c:pt>
                <c:pt idx="19">
                  <c:v>2.5110000000000001</c:v>
                </c:pt>
              </c:numCache>
            </c:numRef>
          </c:val>
          <c:smooth val="0"/>
          <c:extLst>
            <c:ext xmlns:c16="http://schemas.microsoft.com/office/drawing/2014/chart" uri="{C3380CC4-5D6E-409C-BE32-E72D297353CC}">
              <c16:uniqueId val="{00000000-A872-435B-8E6F-E60BC87FC9E5}"/>
            </c:ext>
          </c:extLst>
        </c:ser>
        <c:ser>
          <c:idx val="1"/>
          <c:order val="1"/>
          <c:tx>
            <c:strRef>
              <c:f>'Sales and Prices'!$B$137</c:f>
              <c:strCache>
                <c:ptCount val="1"/>
                <c:pt idx="0">
                  <c:v>Finance &amp; Insurance</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Prices'!$C$137:$AC$137</c15:sqref>
                  </c15:fullRef>
                </c:ext>
              </c:extLst>
              <c:f>'Sales and Prices'!$C$137:$Z$137</c:f>
              <c:numCache>
                <c:formatCode>0.0</c:formatCode>
                <c:ptCount val="24"/>
                <c:pt idx="10">
                  <c:v>2.36</c:v>
                </c:pt>
                <c:pt idx="11">
                  <c:v>0.374</c:v>
                </c:pt>
                <c:pt idx="12">
                  <c:v>1.62</c:v>
                </c:pt>
                <c:pt idx="13">
                  <c:v>1.4550000000000001</c:v>
                </c:pt>
                <c:pt idx="14">
                  <c:v>1.8089999999999999</c:v>
                </c:pt>
                <c:pt idx="15">
                  <c:v>2.2130000000000001</c:v>
                </c:pt>
                <c:pt idx="16">
                  <c:v>2.012</c:v>
                </c:pt>
                <c:pt idx="17">
                  <c:v>2.371</c:v>
                </c:pt>
                <c:pt idx="18">
                  <c:v>1.393</c:v>
                </c:pt>
                <c:pt idx="19">
                  <c:v>2.3490000000000002</c:v>
                </c:pt>
                <c:pt idx="20">
                  <c:v>2.089</c:v>
                </c:pt>
                <c:pt idx="21">
                  <c:v>1.7390000000000001</c:v>
                </c:pt>
                <c:pt idx="22">
                  <c:v>2.1190000000000002</c:v>
                </c:pt>
                <c:pt idx="23">
                  <c:v>2.0220000000000002</c:v>
                </c:pt>
              </c:numCache>
            </c:numRef>
          </c:val>
          <c:smooth val="0"/>
          <c:extLst>
            <c:ext xmlns:c16="http://schemas.microsoft.com/office/drawing/2014/chart" uri="{C3380CC4-5D6E-409C-BE32-E72D297353CC}">
              <c16:uniqueId val="{00000001-F203-4013-90ED-1212A68870F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36131078699E-2"/>
          <c:y val="0.10739244738838878"/>
          <c:w val="0.90374304906801928"/>
          <c:h val="0.7759083714186944"/>
        </c:manualLayout>
      </c:layout>
      <c:barChart>
        <c:barDir val="col"/>
        <c:grouping val="percentStacked"/>
        <c:varyColors val="0"/>
        <c:ser>
          <c:idx val="3"/>
          <c:order val="0"/>
          <c:tx>
            <c:strRef>
              <c:f>'Sales and Prices'!$B$80</c:f>
              <c:strCache>
                <c:ptCount val="1"/>
                <c:pt idx="0">
                  <c:v>&lt;0%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Prices'!$C$80:$AC$80</c15:sqref>
                  </c15:fullRef>
                </c:ext>
              </c:extLst>
              <c:f>'Sales and Prices'!$C$80:$V$80</c:f>
              <c:numCache>
                <c:formatCode>0</c:formatCode>
                <c:ptCount val="20"/>
                <c:pt idx="0">
                  <c:v>9.5920000000000005</c:v>
                </c:pt>
                <c:pt idx="1">
                  <c:v>7.5049999999999999</c:v>
                </c:pt>
                <c:pt idx="2">
                  <c:v>7.0869999999999997</c:v>
                </c:pt>
                <c:pt idx="3">
                  <c:v>9.1630000000000003</c:v>
                </c:pt>
                <c:pt idx="4">
                  <c:v>7.6920000000000002</c:v>
                </c:pt>
                <c:pt idx="5">
                  <c:v>5.8940000000000001</c:v>
                </c:pt>
                <c:pt idx="6">
                  <c:v>5.944</c:v>
                </c:pt>
                <c:pt idx="7">
                  <c:v>9.2370000000000001</c:v>
                </c:pt>
                <c:pt idx="8">
                  <c:v>7.2690000000000001</c:v>
                </c:pt>
                <c:pt idx="9">
                  <c:v>7.7510000000000003</c:v>
                </c:pt>
                <c:pt idx="10">
                  <c:v>8.7710000000000008</c:v>
                </c:pt>
                <c:pt idx="11">
                  <c:v>9.9320000000000004</c:v>
                </c:pt>
                <c:pt idx="12">
                  <c:v>8.4730000000000008</c:v>
                </c:pt>
                <c:pt idx="13">
                  <c:v>11.538</c:v>
                </c:pt>
                <c:pt idx="14">
                  <c:v>11.361000000000001</c:v>
                </c:pt>
                <c:pt idx="15">
                  <c:v>12.521000000000001</c:v>
                </c:pt>
                <c:pt idx="16">
                  <c:v>12.135</c:v>
                </c:pt>
                <c:pt idx="17">
                  <c:v>11.948</c:v>
                </c:pt>
                <c:pt idx="18">
                  <c:v>9.4139999999999997</c:v>
                </c:pt>
                <c:pt idx="19">
                  <c:v>5.952</c:v>
                </c:pt>
              </c:numCache>
            </c:numRef>
          </c:val>
          <c:extLst>
            <c:ext xmlns:c16="http://schemas.microsoft.com/office/drawing/2014/chart" uri="{C3380CC4-5D6E-409C-BE32-E72D297353CC}">
              <c16:uniqueId val="{00000000-D005-45C6-A1C9-B29959943E91}"/>
            </c:ext>
          </c:extLst>
        </c:ser>
        <c:ser>
          <c:idx val="0"/>
          <c:order val="1"/>
          <c:tx>
            <c:strRef>
              <c:f>'Sales and Prices'!$B$81</c:f>
              <c:strCache>
                <c:ptCount val="1"/>
                <c:pt idx="0">
                  <c:v>≥0% to 2%</c:v>
                </c:pt>
              </c:strCache>
            </c:strRef>
          </c:tx>
          <c:spPr>
            <a:solidFill>
              <a:srgbClr val="002082">
                <a:alpha val="1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Prices'!$C$81:$AC$81</c15:sqref>
                  </c15:fullRef>
                </c:ext>
              </c:extLst>
              <c:f>'Sales and Prices'!$C$81:$V$81</c:f>
              <c:numCache>
                <c:formatCode>0</c:formatCode>
                <c:ptCount val="20"/>
                <c:pt idx="0">
                  <c:v>36.454999999999998</c:v>
                </c:pt>
                <c:pt idx="1">
                  <c:v>35.082000000000001</c:v>
                </c:pt>
                <c:pt idx="2">
                  <c:v>33.547000000000004</c:v>
                </c:pt>
                <c:pt idx="3">
                  <c:v>32.802999999999997</c:v>
                </c:pt>
                <c:pt idx="4">
                  <c:v>30.716000000000001</c:v>
                </c:pt>
                <c:pt idx="5">
                  <c:v>25.067</c:v>
                </c:pt>
                <c:pt idx="6">
                  <c:v>29.600999999999999</c:v>
                </c:pt>
                <c:pt idx="7">
                  <c:v>27.875</c:v>
                </c:pt>
                <c:pt idx="8">
                  <c:v>30.398</c:v>
                </c:pt>
                <c:pt idx="9">
                  <c:v>32.613999999999997</c:v>
                </c:pt>
                <c:pt idx="10">
                  <c:v>30.056000000000001</c:v>
                </c:pt>
                <c:pt idx="11">
                  <c:v>28.533000000000001</c:v>
                </c:pt>
                <c:pt idx="12">
                  <c:v>33.448</c:v>
                </c:pt>
                <c:pt idx="13">
                  <c:v>31.388999999999999</c:v>
                </c:pt>
                <c:pt idx="14">
                  <c:v>32.567</c:v>
                </c:pt>
                <c:pt idx="15">
                  <c:v>37.200000000000003</c:v>
                </c:pt>
                <c:pt idx="16">
                  <c:v>37.058999999999997</c:v>
                </c:pt>
                <c:pt idx="17">
                  <c:v>37.731999999999999</c:v>
                </c:pt>
                <c:pt idx="18">
                  <c:v>32.704999999999998</c:v>
                </c:pt>
                <c:pt idx="19">
                  <c:v>26.702999999999999</c:v>
                </c:pt>
              </c:numCache>
            </c:numRef>
          </c:val>
          <c:extLst>
            <c:ext xmlns:c16="http://schemas.microsoft.com/office/drawing/2014/chart" uri="{C3380CC4-5D6E-409C-BE32-E72D297353CC}">
              <c16:uniqueId val="{00000001-D005-45C6-A1C9-B29959943E91}"/>
            </c:ext>
          </c:extLst>
        </c:ser>
        <c:ser>
          <c:idx val="1"/>
          <c:order val="2"/>
          <c:tx>
            <c:strRef>
              <c:f>'Sales and Prices'!$B$82</c:f>
              <c:strCache>
                <c:ptCount val="1"/>
                <c:pt idx="0">
                  <c:v>≥2% to 4%</c:v>
                </c:pt>
              </c:strCache>
            </c:strRef>
          </c:tx>
          <c:spPr>
            <a:solidFill>
              <a:srgbClr val="002082">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Prices'!$C$82:$AC$82</c15:sqref>
                  </c15:fullRef>
                </c:ext>
              </c:extLst>
              <c:f>'Sales and Prices'!$C$82:$V$82</c:f>
              <c:numCache>
                <c:formatCode>0</c:formatCode>
                <c:ptCount val="20"/>
                <c:pt idx="0">
                  <c:v>31.117000000000001</c:v>
                </c:pt>
                <c:pt idx="1">
                  <c:v>30.888999999999999</c:v>
                </c:pt>
                <c:pt idx="2">
                  <c:v>29.513999999999999</c:v>
                </c:pt>
                <c:pt idx="3">
                  <c:v>24.803000000000001</c:v>
                </c:pt>
                <c:pt idx="4">
                  <c:v>32.741</c:v>
                </c:pt>
                <c:pt idx="5">
                  <c:v>40.786000000000001</c:v>
                </c:pt>
                <c:pt idx="6">
                  <c:v>34.634999999999998</c:v>
                </c:pt>
                <c:pt idx="7">
                  <c:v>36.329000000000001</c:v>
                </c:pt>
                <c:pt idx="8">
                  <c:v>37.474000000000004</c:v>
                </c:pt>
                <c:pt idx="9">
                  <c:v>36.966999999999999</c:v>
                </c:pt>
                <c:pt idx="10">
                  <c:v>36.045999999999999</c:v>
                </c:pt>
                <c:pt idx="11">
                  <c:v>39.015000000000001</c:v>
                </c:pt>
                <c:pt idx="12">
                  <c:v>36.707999999999998</c:v>
                </c:pt>
                <c:pt idx="13">
                  <c:v>36.791000000000004</c:v>
                </c:pt>
                <c:pt idx="14">
                  <c:v>35.841999999999999</c:v>
                </c:pt>
                <c:pt idx="15">
                  <c:v>30.151</c:v>
                </c:pt>
                <c:pt idx="16">
                  <c:v>29.347999999999999</c:v>
                </c:pt>
                <c:pt idx="17">
                  <c:v>29.062999999999999</c:v>
                </c:pt>
                <c:pt idx="18">
                  <c:v>26.618000000000002</c:v>
                </c:pt>
                <c:pt idx="19">
                  <c:v>26.113</c:v>
                </c:pt>
              </c:numCache>
            </c:numRef>
          </c:val>
          <c:extLst>
            <c:ext xmlns:c16="http://schemas.microsoft.com/office/drawing/2014/chart" uri="{C3380CC4-5D6E-409C-BE32-E72D297353CC}">
              <c16:uniqueId val="{00000002-D005-45C6-A1C9-B29959943E91}"/>
            </c:ext>
          </c:extLst>
        </c:ser>
        <c:ser>
          <c:idx val="2"/>
          <c:order val="3"/>
          <c:tx>
            <c:strRef>
              <c:f>'Sales and Prices'!$B$83</c:f>
              <c:strCache>
                <c:ptCount val="1"/>
                <c:pt idx="0">
                  <c:v>≥4% to 6%</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Prices'!$C$83:$AC$83</c15:sqref>
                  </c15:fullRef>
                </c:ext>
              </c:extLst>
              <c:f>'Sales and Prices'!$C$83:$V$83</c:f>
              <c:numCache>
                <c:formatCode>0</c:formatCode>
                <c:ptCount val="20"/>
                <c:pt idx="0">
                  <c:v>9.5960000000000001</c:v>
                </c:pt>
                <c:pt idx="1">
                  <c:v>12.785</c:v>
                </c:pt>
                <c:pt idx="2">
                  <c:v>15.951000000000001</c:v>
                </c:pt>
                <c:pt idx="3">
                  <c:v>18.510999999999999</c:v>
                </c:pt>
                <c:pt idx="4">
                  <c:v>13.302</c:v>
                </c:pt>
                <c:pt idx="5">
                  <c:v>14.538</c:v>
                </c:pt>
                <c:pt idx="6">
                  <c:v>18.033000000000001</c:v>
                </c:pt>
                <c:pt idx="7">
                  <c:v>15.084</c:v>
                </c:pt>
                <c:pt idx="8">
                  <c:v>14.172000000000001</c:v>
                </c:pt>
                <c:pt idx="9">
                  <c:v>13.266</c:v>
                </c:pt>
                <c:pt idx="10">
                  <c:v>17.497</c:v>
                </c:pt>
                <c:pt idx="11">
                  <c:v>15.250999999999999</c:v>
                </c:pt>
                <c:pt idx="12">
                  <c:v>13.4</c:v>
                </c:pt>
                <c:pt idx="13">
                  <c:v>13.133000000000001</c:v>
                </c:pt>
                <c:pt idx="14">
                  <c:v>13.508000000000001</c:v>
                </c:pt>
                <c:pt idx="15">
                  <c:v>11.302</c:v>
                </c:pt>
                <c:pt idx="16">
                  <c:v>11.385</c:v>
                </c:pt>
                <c:pt idx="17">
                  <c:v>10.210000000000001</c:v>
                </c:pt>
                <c:pt idx="18">
                  <c:v>15.205</c:v>
                </c:pt>
                <c:pt idx="19">
                  <c:v>18.054000000000002</c:v>
                </c:pt>
              </c:numCache>
            </c:numRef>
          </c:val>
          <c:extLst>
            <c:ext xmlns:c16="http://schemas.microsoft.com/office/drawing/2014/chart" uri="{C3380CC4-5D6E-409C-BE32-E72D297353CC}">
              <c16:uniqueId val="{00000003-D005-45C6-A1C9-B29959943E91}"/>
            </c:ext>
          </c:extLst>
        </c:ser>
        <c:ser>
          <c:idx val="4"/>
          <c:order val="4"/>
          <c:tx>
            <c:strRef>
              <c:f>'Sales and Prices'!$B$84</c:f>
              <c:strCache>
                <c:ptCount val="1"/>
                <c:pt idx="0">
                  <c:v>≥6% to 8%</c:v>
                </c:pt>
              </c:strCache>
            </c:strRef>
          </c:tx>
          <c:spPr>
            <a:solidFill>
              <a:srgbClr val="002082">
                <a:alpha val="67000"/>
              </a:srgbClr>
            </a:solidFill>
          </c:spPr>
          <c:invertIfNegative val="0"/>
          <c:dLbls>
            <c:dLbl>
              <c:idx val="9"/>
              <c:layout>
                <c:manualLayout>
                  <c:x val="0"/>
                  <c:y val="6.15734140543011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7C-4C32-9EAC-82E7C11F4565}"/>
                </c:ext>
              </c:extLst>
            </c:dLbl>
            <c:dLbl>
              <c:idx val="10"/>
              <c:layout>
                <c:manualLayout>
                  <c:x val="-9.7851210362234925E-17"/>
                  <c:y val="6.12122156805183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05-45C6-A1C9-B29959943E91}"/>
                </c:ext>
              </c:extLst>
            </c:dLbl>
            <c:dLbl>
              <c:idx val="11"/>
              <c:layout>
                <c:manualLayout>
                  <c:x val="-9.7851210362234925E-17"/>
                  <c:y val="3.04255086533673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05-45C6-A1C9-B29959943E91}"/>
                </c:ext>
              </c:extLst>
            </c:dLbl>
            <c:dLbl>
              <c:idx val="12"/>
              <c:layout>
                <c:manualLayout>
                  <c:x val="0"/>
                  <c:y val="3.06061044959885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005-45C6-A1C9-B29959943E91}"/>
                </c:ext>
              </c:extLst>
            </c:dLbl>
            <c:dLbl>
              <c:idx val="14"/>
              <c:layout>
                <c:manualLayout>
                  <c:x val="0"/>
                  <c:y val="3.02461215415555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05-45C6-A1C9-B29959943E91}"/>
                </c:ext>
              </c:extLst>
            </c:dLbl>
            <c:dLbl>
              <c:idx val="15"/>
              <c:layout>
                <c:manualLayout>
                  <c:x val="0"/>
                  <c:y val="3.06061044959885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05-45C6-A1C9-B29959943E91}"/>
                </c:ext>
              </c:extLst>
            </c:dLbl>
            <c:dLbl>
              <c:idx val="16"/>
              <c:layout>
                <c:manualLayout>
                  <c:x val="0"/>
                  <c:y val="3.02461142094424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05-45C6-A1C9-B29959943E91}"/>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Prices'!$C$84:$AC$84</c15:sqref>
                  </c15:fullRef>
                </c:ext>
              </c:extLst>
              <c:f>'Sales and Prices'!$C$84:$V$84</c:f>
              <c:numCache>
                <c:formatCode>0</c:formatCode>
                <c:ptCount val="20"/>
                <c:pt idx="0">
                  <c:v>3.3080000000000003</c:v>
                </c:pt>
                <c:pt idx="1">
                  <c:v>3.6870000000000003</c:v>
                </c:pt>
                <c:pt idx="2">
                  <c:v>2.8410000000000002</c:v>
                </c:pt>
                <c:pt idx="3">
                  <c:v>4.2540000000000004</c:v>
                </c:pt>
                <c:pt idx="4">
                  <c:v>4.3460000000000001</c:v>
                </c:pt>
                <c:pt idx="5">
                  <c:v>4.0229999999999997</c:v>
                </c:pt>
                <c:pt idx="6">
                  <c:v>3.0020000000000002</c:v>
                </c:pt>
                <c:pt idx="7">
                  <c:v>3.319</c:v>
                </c:pt>
                <c:pt idx="8">
                  <c:v>3.6880000000000002</c:v>
                </c:pt>
                <c:pt idx="9">
                  <c:v>2.6870000000000003</c:v>
                </c:pt>
                <c:pt idx="10">
                  <c:v>3.0060000000000002</c:v>
                </c:pt>
                <c:pt idx="11">
                  <c:v>2.8120000000000003</c:v>
                </c:pt>
                <c:pt idx="12">
                  <c:v>2.399</c:v>
                </c:pt>
                <c:pt idx="13">
                  <c:v>2.0270000000000001</c:v>
                </c:pt>
                <c:pt idx="14">
                  <c:v>2.7309999999999999</c:v>
                </c:pt>
                <c:pt idx="15">
                  <c:v>2.1989999999999998</c:v>
                </c:pt>
                <c:pt idx="16">
                  <c:v>3.1070000000000002</c:v>
                </c:pt>
                <c:pt idx="17">
                  <c:v>2.0140000000000002</c:v>
                </c:pt>
                <c:pt idx="18">
                  <c:v>3.746</c:v>
                </c:pt>
                <c:pt idx="19">
                  <c:v>4.4729999999999999</c:v>
                </c:pt>
              </c:numCache>
            </c:numRef>
          </c:val>
          <c:extLst>
            <c:ext xmlns:c16="http://schemas.microsoft.com/office/drawing/2014/chart" uri="{C3380CC4-5D6E-409C-BE32-E72D297353CC}">
              <c16:uniqueId val="{00000004-D005-45C6-A1C9-B29959943E91}"/>
            </c:ext>
          </c:extLst>
        </c:ser>
        <c:ser>
          <c:idx val="5"/>
          <c:order val="5"/>
          <c:tx>
            <c:strRef>
              <c:f>'Sales and Prices'!$B$85</c:f>
              <c:strCache>
                <c:ptCount val="1"/>
                <c:pt idx="0">
                  <c:v>≥8% to 10%</c:v>
                </c:pt>
              </c:strCache>
            </c:strRef>
          </c:tx>
          <c:spPr>
            <a:solidFill>
              <a:srgbClr val="002082">
                <a:alpha val="84000"/>
              </a:srgbClr>
            </a:solidFill>
          </c:spPr>
          <c:invertIfNegative val="0"/>
          <c:dLbls>
            <c:dLbl>
              <c:idx val="15"/>
              <c:layout>
                <c:manualLayout>
                  <c:x val="-9.7851210362234925E-17"/>
                  <c:y val="-3.07867070271507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94-489F-B4D7-783D5024C912}"/>
                </c:ext>
              </c:extLst>
            </c:dLbl>
            <c:dLbl>
              <c:idx val="16"/>
              <c:layout>
                <c:manualLayout>
                  <c:x val="0"/>
                  <c:y val="3.07867070271507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94-489F-B4D7-783D5024C912}"/>
                </c:ext>
              </c:extLst>
            </c:dLbl>
            <c:dLbl>
              <c:idx val="17"/>
              <c:layout>
                <c:manualLayout>
                  <c:x val="-1.9570242072446985E-16"/>
                  <c:y val="-6.15734140543014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C-4C32-9EAC-82E7C11F4565}"/>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Prices'!$C$85:$AC$85</c15:sqref>
                  </c15:fullRef>
                </c:ext>
              </c:extLst>
              <c:f>'Sales and Prices'!$C$85:$V$85</c:f>
              <c:numCache>
                <c:formatCode>0</c:formatCode>
                <c:ptCount val="20"/>
                <c:pt idx="0">
                  <c:v>1.7450000000000001</c:v>
                </c:pt>
                <c:pt idx="1">
                  <c:v>1.081</c:v>
                </c:pt>
                <c:pt idx="2">
                  <c:v>3.012</c:v>
                </c:pt>
                <c:pt idx="3">
                  <c:v>2.81</c:v>
                </c:pt>
                <c:pt idx="4">
                  <c:v>2.645</c:v>
                </c:pt>
                <c:pt idx="5">
                  <c:v>2.6779999999999999</c:v>
                </c:pt>
                <c:pt idx="6">
                  <c:v>3.1150000000000002</c:v>
                </c:pt>
                <c:pt idx="7">
                  <c:v>1.6950000000000001</c:v>
                </c:pt>
                <c:pt idx="8">
                  <c:v>1.863</c:v>
                </c:pt>
                <c:pt idx="9">
                  <c:v>1.0680000000000001</c:v>
                </c:pt>
                <c:pt idx="10">
                  <c:v>0.66700000000000004</c:v>
                </c:pt>
                <c:pt idx="11">
                  <c:v>1.0489999999999999</c:v>
                </c:pt>
                <c:pt idx="12">
                  <c:v>1.341</c:v>
                </c:pt>
                <c:pt idx="13">
                  <c:v>1.381</c:v>
                </c:pt>
                <c:pt idx="14">
                  <c:v>1.2969999999999999</c:v>
                </c:pt>
                <c:pt idx="15">
                  <c:v>1.139</c:v>
                </c:pt>
                <c:pt idx="16">
                  <c:v>1.2310000000000001</c:v>
                </c:pt>
                <c:pt idx="17">
                  <c:v>1.262</c:v>
                </c:pt>
                <c:pt idx="18">
                  <c:v>1.8180000000000001</c:v>
                </c:pt>
                <c:pt idx="19">
                  <c:v>3.0180000000000002</c:v>
                </c:pt>
              </c:numCache>
            </c:numRef>
          </c:val>
          <c:extLst>
            <c:ext xmlns:c16="http://schemas.microsoft.com/office/drawing/2014/chart" uri="{C3380CC4-5D6E-409C-BE32-E72D297353CC}">
              <c16:uniqueId val="{00000005-D005-45C6-A1C9-B29959943E91}"/>
            </c:ext>
          </c:extLst>
        </c:ser>
        <c:ser>
          <c:idx val="6"/>
          <c:order val="6"/>
          <c:tx>
            <c:strRef>
              <c:f>'Sales and Prices'!$B$86</c:f>
              <c:strCache>
                <c:ptCount val="1"/>
                <c:pt idx="0">
                  <c:v>≥10%</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Prices'!$C$79:$AC$79</c15:sqref>
                  </c15:fullRef>
                </c:ext>
              </c:extLst>
              <c:f>'Sales and Prices'!$C$79:$V$79</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Prices'!$C$86:$AC$86</c15:sqref>
                  </c15:fullRef>
                </c:ext>
              </c:extLst>
              <c:f>'Sales and Prices'!$C$86:$V$86</c:f>
              <c:numCache>
                <c:formatCode>0</c:formatCode>
                <c:ptCount val="20"/>
                <c:pt idx="0">
                  <c:v>8.1869999999999994</c:v>
                </c:pt>
                <c:pt idx="1">
                  <c:v>8.9719999999999995</c:v>
                </c:pt>
                <c:pt idx="2">
                  <c:v>8.048</c:v>
                </c:pt>
                <c:pt idx="3">
                  <c:v>7.6560000000000006</c:v>
                </c:pt>
                <c:pt idx="4">
                  <c:v>8.5579999999999998</c:v>
                </c:pt>
                <c:pt idx="5">
                  <c:v>7.0140000000000002</c:v>
                </c:pt>
                <c:pt idx="6">
                  <c:v>5.67</c:v>
                </c:pt>
                <c:pt idx="7">
                  <c:v>6.4610000000000003</c:v>
                </c:pt>
                <c:pt idx="8">
                  <c:v>5.1360000000000001</c:v>
                </c:pt>
                <c:pt idx="9">
                  <c:v>5.6470000000000002</c:v>
                </c:pt>
                <c:pt idx="10">
                  <c:v>3.9570000000000003</c:v>
                </c:pt>
                <c:pt idx="11">
                  <c:v>3.4079999999999999</c:v>
                </c:pt>
                <c:pt idx="12">
                  <c:v>4.2320000000000002</c:v>
                </c:pt>
                <c:pt idx="13">
                  <c:v>3.74</c:v>
                </c:pt>
                <c:pt idx="14">
                  <c:v>2.6949999999999998</c:v>
                </c:pt>
                <c:pt idx="15">
                  <c:v>5.4870000000000001</c:v>
                </c:pt>
                <c:pt idx="16">
                  <c:v>5.7350000000000003</c:v>
                </c:pt>
                <c:pt idx="17">
                  <c:v>7.7709999999999999</c:v>
                </c:pt>
                <c:pt idx="18">
                  <c:v>10.494</c:v>
                </c:pt>
                <c:pt idx="19">
                  <c:v>15.688000000000001</c:v>
                </c:pt>
              </c:numCache>
            </c:numRef>
          </c:val>
          <c:extLst>
            <c:ext xmlns:c16="http://schemas.microsoft.com/office/drawing/2014/chart" uri="{C3380CC4-5D6E-409C-BE32-E72D297353CC}">
              <c16:uniqueId val="{00000006-D005-45C6-A1C9-B29959943E91}"/>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24922393777595708"/>
          <c:y val="0.94691811121037905"/>
          <c:w val="0.55762934824177035"/>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Prices'!$B$103</c:f>
              <c:strCache>
                <c:ptCount val="1"/>
                <c:pt idx="0">
                  <c:v>Real Estate</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Prices'!$C$103:$AC$103</c15:sqref>
                  </c15:fullRef>
                </c:ext>
              </c:extLst>
              <c:f>'Sales and Prices'!$C$103:$Z$103</c:f>
              <c:numCache>
                <c:formatCode>0.0</c:formatCode>
                <c:ptCount val="24"/>
                <c:pt idx="0">
                  <c:v>1.67</c:v>
                </c:pt>
                <c:pt idx="1">
                  <c:v>2.2490000000000001</c:v>
                </c:pt>
                <c:pt idx="2">
                  <c:v>2.1970000000000001</c:v>
                </c:pt>
                <c:pt idx="3">
                  <c:v>1.36</c:v>
                </c:pt>
                <c:pt idx="4">
                  <c:v>1.2170000000000001</c:v>
                </c:pt>
                <c:pt idx="5">
                  <c:v>1.18</c:v>
                </c:pt>
                <c:pt idx="6">
                  <c:v>0.95700000000000007</c:v>
                </c:pt>
                <c:pt idx="7">
                  <c:v>0.90800000000000003</c:v>
                </c:pt>
                <c:pt idx="8">
                  <c:v>1.2350000000000001</c:v>
                </c:pt>
                <c:pt idx="9">
                  <c:v>1.1839999999999999</c:v>
                </c:pt>
                <c:pt idx="10">
                  <c:v>1.4590000000000001</c:v>
                </c:pt>
                <c:pt idx="11">
                  <c:v>1.4730000000000001</c:v>
                </c:pt>
                <c:pt idx="12">
                  <c:v>1.1759999999999999</c:v>
                </c:pt>
                <c:pt idx="13">
                  <c:v>0.59799999999999998</c:v>
                </c:pt>
                <c:pt idx="14">
                  <c:v>1.4730000000000001</c:v>
                </c:pt>
                <c:pt idx="15">
                  <c:v>1.6460000000000001</c:v>
                </c:pt>
                <c:pt idx="16">
                  <c:v>1.375</c:v>
                </c:pt>
                <c:pt idx="17">
                  <c:v>2.0230000000000001</c:v>
                </c:pt>
                <c:pt idx="18">
                  <c:v>1.7510000000000001</c:v>
                </c:pt>
                <c:pt idx="19">
                  <c:v>3.9710000000000001</c:v>
                </c:pt>
              </c:numCache>
            </c:numRef>
          </c:val>
          <c:smooth val="0"/>
          <c:extLst>
            <c:ext xmlns:c16="http://schemas.microsoft.com/office/drawing/2014/chart" uri="{C3380CC4-5D6E-409C-BE32-E72D297353CC}">
              <c16:uniqueId val="{00000000-9911-42A9-88CE-96C35C429E83}"/>
            </c:ext>
          </c:extLst>
        </c:ser>
        <c:ser>
          <c:idx val="1"/>
          <c:order val="1"/>
          <c:tx>
            <c:strRef>
              <c:f>'Sales and Prices'!$B$138</c:f>
              <c:strCache>
                <c:ptCount val="1"/>
                <c:pt idx="0">
                  <c:v>Real Estate</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Prices'!$C$138:$AC$138</c15:sqref>
                  </c15:fullRef>
                </c:ext>
              </c:extLst>
              <c:f>'Sales and Prices'!$C$138:$Z$138</c:f>
              <c:numCache>
                <c:formatCode>0.0</c:formatCode>
                <c:ptCount val="24"/>
                <c:pt idx="4">
                  <c:v>1.7949999999999999</c:v>
                </c:pt>
                <c:pt idx="5">
                  <c:v>3.9950000000000001</c:v>
                </c:pt>
                <c:pt idx="6">
                  <c:v>2.347</c:v>
                </c:pt>
                <c:pt idx="7">
                  <c:v>1.5290000000000001</c:v>
                </c:pt>
                <c:pt idx="8">
                  <c:v>1.575</c:v>
                </c:pt>
                <c:pt idx="9">
                  <c:v>1.8480000000000001</c:v>
                </c:pt>
                <c:pt idx="10">
                  <c:v>1.8640000000000001</c:v>
                </c:pt>
                <c:pt idx="11">
                  <c:v>1.3560000000000001</c:v>
                </c:pt>
                <c:pt idx="12">
                  <c:v>2.5049999999999999</c:v>
                </c:pt>
                <c:pt idx="13">
                  <c:v>1.5030000000000001</c:v>
                </c:pt>
                <c:pt idx="14">
                  <c:v>1.9359999999999999</c:v>
                </c:pt>
                <c:pt idx="15">
                  <c:v>2.06</c:v>
                </c:pt>
                <c:pt idx="16">
                  <c:v>2.3530000000000002</c:v>
                </c:pt>
                <c:pt idx="17">
                  <c:v>1.2090000000000001</c:v>
                </c:pt>
                <c:pt idx="18">
                  <c:v>0.92400000000000004</c:v>
                </c:pt>
                <c:pt idx="19">
                  <c:v>0.78900000000000003</c:v>
                </c:pt>
                <c:pt idx="20">
                  <c:v>2.5710000000000002</c:v>
                </c:pt>
                <c:pt idx="21">
                  <c:v>1.7470000000000001</c:v>
                </c:pt>
                <c:pt idx="22">
                  <c:v>3.222</c:v>
                </c:pt>
                <c:pt idx="23">
                  <c:v>3.3330000000000002</c:v>
                </c:pt>
              </c:numCache>
            </c:numRef>
          </c:val>
          <c:smooth val="0"/>
          <c:extLst>
            <c:ext xmlns:c16="http://schemas.microsoft.com/office/drawing/2014/chart" uri="{C3380CC4-5D6E-409C-BE32-E72D297353CC}">
              <c16:uniqueId val="{00000001-C325-4495-9F02-E1CE046A2D4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Prices'!$B$104</c:f>
              <c:strCache>
                <c:ptCount val="1"/>
                <c:pt idx="0">
                  <c:v>Prof &amp; Scientific</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Prices'!$C$104:$AC$104</c15:sqref>
                  </c15:fullRef>
                </c:ext>
              </c:extLst>
              <c:f>'Sales and Prices'!$C$104:$Z$104</c:f>
              <c:numCache>
                <c:formatCode>0.0</c:formatCode>
                <c:ptCount val="24"/>
                <c:pt idx="0">
                  <c:v>2.15</c:v>
                </c:pt>
                <c:pt idx="1">
                  <c:v>1.76</c:v>
                </c:pt>
                <c:pt idx="2">
                  <c:v>2.1560000000000001</c:v>
                </c:pt>
                <c:pt idx="3">
                  <c:v>1.7850000000000001</c:v>
                </c:pt>
                <c:pt idx="4">
                  <c:v>2.5649999999999999</c:v>
                </c:pt>
                <c:pt idx="5">
                  <c:v>2.6720000000000002</c:v>
                </c:pt>
                <c:pt idx="6">
                  <c:v>2.383</c:v>
                </c:pt>
                <c:pt idx="7">
                  <c:v>2.4529999999999998</c:v>
                </c:pt>
                <c:pt idx="8">
                  <c:v>2.8330000000000002</c:v>
                </c:pt>
                <c:pt idx="9">
                  <c:v>2.6659999999999999</c:v>
                </c:pt>
                <c:pt idx="10">
                  <c:v>2.0140000000000002</c:v>
                </c:pt>
                <c:pt idx="11">
                  <c:v>2.2010000000000001</c:v>
                </c:pt>
                <c:pt idx="12">
                  <c:v>2.5619999999999998</c:v>
                </c:pt>
                <c:pt idx="13">
                  <c:v>2.2130000000000001</c:v>
                </c:pt>
                <c:pt idx="14">
                  <c:v>1.6990000000000001</c:v>
                </c:pt>
                <c:pt idx="15">
                  <c:v>1.411</c:v>
                </c:pt>
                <c:pt idx="16">
                  <c:v>0.76800000000000002</c:v>
                </c:pt>
                <c:pt idx="17">
                  <c:v>1.512</c:v>
                </c:pt>
                <c:pt idx="18">
                  <c:v>2.512</c:v>
                </c:pt>
                <c:pt idx="19">
                  <c:v>3.4980000000000002</c:v>
                </c:pt>
              </c:numCache>
            </c:numRef>
          </c:val>
          <c:smooth val="0"/>
          <c:extLst>
            <c:ext xmlns:c16="http://schemas.microsoft.com/office/drawing/2014/chart" uri="{C3380CC4-5D6E-409C-BE32-E72D297353CC}">
              <c16:uniqueId val="{00000000-5B5B-4C59-83D8-39C4FB8ADDB7}"/>
            </c:ext>
          </c:extLst>
        </c:ser>
        <c:ser>
          <c:idx val="1"/>
          <c:order val="1"/>
          <c:tx>
            <c:strRef>
              <c:f>'Sales and Prices'!$B$139</c:f>
              <c:strCache>
                <c:ptCount val="1"/>
                <c:pt idx="0">
                  <c:v>Prof &amp; Scientific</c:v>
                </c:pt>
              </c:strCache>
            </c:strRef>
          </c:tx>
          <c:spPr>
            <a:ln>
              <a:solidFill>
                <a:srgbClr val="0066FF"/>
              </a:solidFill>
              <a:prstDash val="sysDash"/>
            </a:ln>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Prices'!$C$139:$AC$139</c15:sqref>
                  </c15:fullRef>
                </c:ext>
              </c:extLst>
              <c:f>'Sales and Prices'!$C$139:$Z$139</c:f>
              <c:numCache>
                <c:formatCode>0.0</c:formatCode>
                <c:ptCount val="24"/>
                <c:pt idx="4">
                  <c:v>2.605</c:v>
                </c:pt>
                <c:pt idx="5">
                  <c:v>2.34</c:v>
                </c:pt>
                <c:pt idx="6">
                  <c:v>2.3850000000000002</c:v>
                </c:pt>
                <c:pt idx="7">
                  <c:v>2.242</c:v>
                </c:pt>
                <c:pt idx="8">
                  <c:v>2.4510000000000001</c:v>
                </c:pt>
                <c:pt idx="9">
                  <c:v>2.343</c:v>
                </c:pt>
                <c:pt idx="10">
                  <c:v>2.347</c:v>
                </c:pt>
                <c:pt idx="11">
                  <c:v>2.258</c:v>
                </c:pt>
                <c:pt idx="12">
                  <c:v>2.1800000000000002</c:v>
                </c:pt>
                <c:pt idx="13">
                  <c:v>2.6989999999999998</c:v>
                </c:pt>
                <c:pt idx="14">
                  <c:v>2.2600000000000002</c:v>
                </c:pt>
                <c:pt idx="15">
                  <c:v>2.2549999999999999</c:v>
                </c:pt>
                <c:pt idx="16">
                  <c:v>2.492</c:v>
                </c:pt>
                <c:pt idx="17">
                  <c:v>1.5720000000000001</c:v>
                </c:pt>
                <c:pt idx="18">
                  <c:v>0.73199999999999998</c:v>
                </c:pt>
                <c:pt idx="19">
                  <c:v>1.9390000000000001</c:v>
                </c:pt>
                <c:pt idx="20">
                  <c:v>2.3130000000000002</c:v>
                </c:pt>
                <c:pt idx="21">
                  <c:v>2.3439999999999999</c:v>
                </c:pt>
                <c:pt idx="22">
                  <c:v>3.1120000000000001</c:v>
                </c:pt>
                <c:pt idx="23">
                  <c:v>3.0739999999999998</c:v>
                </c:pt>
              </c:numCache>
            </c:numRef>
          </c:val>
          <c:smooth val="0"/>
          <c:extLst>
            <c:ext xmlns:c16="http://schemas.microsoft.com/office/drawing/2014/chart" uri="{C3380CC4-5D6E-409C-BE32-E72D297353CC}">
              <c16:uniqueId val="{00000001-52C7-459B-BFA8-A6F738151639}"/>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'Sales and Prices'!$B$105</c:f>
              <c:strCache>
                <c:ptCount val="1"/>
                <c:pt idx="0">
                  <c:v>Admin &amp; Support</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Prices'!$C$105:$AC$105</c15:sqref>
                  </c15:fullRef>
                </c:ext>
              </c:extLst>
              <c:f>'Sales and Prices'!$C$105:$Z$105</c:f>
              <c:numCache>
                <c:formatCode>0.0</c:formatCode>
                <c:ptCount val="24"/>
                <c:pt idx="0">
                  <c:v>2.032</c:v>
                </c:pt>
                <c:pt idx="1">
                  <c:v>-0.26</c:v>
                </c:pt>
                <c:pt idx="2">
                  <c:v>0.51100000000000001</c:v>
                </c:pt>
                <c:pt idx="3">
                  <c:v>1.6160000000000001</c:v>
                </c:pt>
                <c:pt idx="4">
                  <c:v>1.7610000000000001</c:v>
                </c:pt>
                <c:pt idx="5">
                  <c:v>2.7480000000000002</c:v>
                </c:pt>
                <c:pt idx="6">
                  <c:v>2.1240000000000001</c:v>
                </c:pt>
                <c:pt idx="7">
                  <c:v>2.278</c:v>
                </c:pt>
                <c:pt idx="8">
                  <c:v>2.0270000000000001</c:v>
                </c:pt>
                <c:pt idx="9">
                  <c:v>1.927</c:v>
                </c:pt>
                <c:pt idx="10">
                  <c:v>2.1680000000000001</c:v>
                </c:pt>
                <c:pt idx="11">
                  <c:v>1.726</c:v>
                </c:pt>
                <c:pt idx="12">
                  <c:v>2.5880000000000001</c:v>
                </c:pt>
                <c:pt idx="13">
                  <c:v>2.3820000000000001</c:v>
                </c:pt>
                <c:pt idx="14">
                  <c:v>1.9279999999999999</c:v>
                </c:pt>
                <c:pt idx="15">
                  <c:v>0.33400000000000002</c:v>
                </c:pt>
                <c:pt idx="16">
                  <c:v>-0.23400000000000001</c:v>
                </c:pt>
                <c:pt idx="17">
                  <c:v>2.3109999999999999</c:v>
                </c:pt>
                <c:pt idx="18">
                  <c:v>2.4159999999999999</c:v>
                </c:pt>
                <c:pt idx="19">
                  <c:v>3.5420000000000003</c:v>
                </c:pt>
              </c:numCache>
            </c:numRef>
          </c:val>
          <c:smooth val="0"/>
          <c:extLst>
            <c:ext xmlns:c16="http://schemas.microsoft.com/office/drawing/2014/chart" uri="{C3380CC4-5D6E-409C-BE32-E72D297353CC}">
              <c16:uniqueId val="{00000000-7334-4D6D-B760-C5FA150BDE03}"/>
            </c:ext>
          </c:extLst>
        </c:ser>
        <c:ser>
          <c:idx val="1"/>
          <c:order val="1"/>
          <c:tx>
            <c:strRef>
              <c:f>'Sales and Prices'!$B$140</c:f>
              <c:strCache>
                <c:ptCount val="1"/>
                <c:pt idx="0">
                  <c:v>Admin &amp; Support</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Prices'!$C$140:$AC$140</c15:sqref>
                  </c15:fullRef>
                </c:ext>
              </c:extLst>
              <c:f>'Sales and Prices'!$C$140:$Z$140</c:f>
              <c:numCache>
                <c:formatCode>0.0</c:formatCode>
                <c:ptCount val="24"/>
                <c:pt idx="4">
                  <c:v>2.327</c:v>
                </c:pt>
                <c:pt idx="5">
                  <c:v>2.1059999999999999</c:v>
                </c:pt>
                <c:pt idx="6">
                  <c:v>2.0100000000000002</c:v>
                </c:pt>
                <c:pt idx="7">
                  <c:v>1.784</c:v>
                </c:pt>
                <c:pt idx="8">
                  <c:v>1.778</c:v>
                </c:pt>
                <c:pt idx="9">
                  <c:v>2.1819999999999999</c:v>
                </c:pt>
                <c:pt idx="10">
                  <c:v>1.645</c:v>
                </c:pt>
                <c:pt idx="11">
                  <c:v>2.1270000000000002</c:v>
                </c:pt>
                <c:pt idx="12">
                  <c:v>2.4010000000000002</c:v>
                </c:pt>
                <c:pt idx="13">
                  <c:v>2.113</c:v>
                </c:pt>
                <c:pt idx="14">
                  <c:v>2.1659999999999999</c:v>
                </c:pt>
                <c:pt idx="15">
                  <c:v>2.605</c:v>
                </c:pt>
                <c:pt idx="16">
                  <c:v>2.7520000000000002</c:v>
                </c:pt>
                <c:pt idx="17">
                  <c:v>1.5230000000000001</c:v>
                </c:pt>
                <c:pt idx="18">
                  <c:v>1.3460000000000001</c:v>
                </c:pt>
                <c:pt idx="19">
                  <c:v>1.55</c:v>
                </c:pt>
                <c:pt idx="20">
                  <c:v>2.363</c:v>
                </c:pt>
                <c:pt idx="21">
                  <c:v>2.5260000000000002</c:v>
                </c:pt>
                <c:pt idx="22">
                  <c:v>2.5310000000000001</c:v>
                </c:pt>
                <c:pt idx="23">
                  <c:v>3.7640000000000002</c:v>
                </c:pt>
              </c:numCache>
            </c:numRef>
          </c:val>
          <c:smooth val="0"/>
          <c:extLst>
            <c:ext xmlns:c16="http://schemas.microsoft.com/office/drawing/2014/chart" uri="{C3380CC4-5D6E-409C-BE32-E72D297353CC}">
              <c16:uniqueId val="{00000001-5A19-4493-BD5F-98F619C024B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Prices'!$B$106</c:f>
              <c:strCache>
                <c:ptCount val="1"/>
                <c:pt idx="0">
                  <c:v>Human Health</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Prices'!$C$106:$AC$106</c15:sqref>
                  </c15:fullRef>
                </c:ext>
              </c:extLst>
              <c:f>'Sales and Prices'!$C$106:$Z$106</c:f>
              <c:numCache>
                <c:formatCode>0.0</c:formatCode>
                <c:ptCount val="24"/>
                <c:pt idx="0">
                  <c:v>2.3650000000000002</c:v>
                </c:pt>
                <c:pt idx="1">
                  <c:v>2.4609999999999999</c:v>
                </c:pt>
                <c:pt idx="2">
                  <c:v>1.667</c:v>
                </c:pt>
                <c:pt idx="3">
                  <c:v>1.9410000000000001</c:v>
                </c:pt>
                <c:pt idx="4">
                  <c:v>1.911</c:v>
                </c:pt>
                <c:pt idx="5">
                  <c:v>2.706</c:v>
                </c:pt>
                <c:pt idx="6">
                  <c:v>2.4319999999999999</c:v>
                </c:pt>
                <c:pt idx="7">
                  <c:v>3.1430000000000002</c:v>
                </c:pt>
                <c:pt idx="8">
                  <c:v>2.8330000000000002</c:v>
                </c:pt>
                <c:pt idx="9">
                  <c:v>2.819</c:v>
                </c:pt>
                <c:pt idx="10">
                  <c:v>2.2090000000000001</c:v>
                </c:pt>
                <c:pt idx="11">
                  <c:v>2.44</c:v>
                </c:pt>
                <c:pt idx="12">
                  <c:v>2.4500000000000002</c:v>
                </c:pt>
                <c:pt idx="13">
                  <c:v>2.7170000000000001</c:v>
                </c:pt>
                <c:pt idx="14">
                  <c:v>3.3000000000000003</c:v>
                </c:pt>
                <c:pt idx="15">
                  <c:v>3.004</c:v>
                </c:pt>
                <c:pt idx="16">
                  <c:v>2.5720000000000001</c:v>
                </c:pt>
                <c:pt idx="17">
                  <c:v>3.5470000000000002</c:v>
                </c:pt>
                <c:pt idx="18">
                  <c:v>3.101</c:v>
                </c:pt>
                <c:pt idx="19">
                  <c:v>2.64</c:v>
                </c:pt>
              </c:numCache>
            </c:numRef>
          </c:val>
          <c:smooth val="0"/>
          <c:extLst>
            <c:ext xmlns:c16="http://schemas.microsoft.com/office/drawing/2014/chart" uri="{C3380CC4-5D6E-409C-BE32-E72D297353CC}">
              <c16:uniqueId val="{00000000-C70F-4BBE-B759-DAC1B9A72862}"/>
            </c:ext>
          </c:extLst>
        </c:ser>
        <c:ser>
          <c:idx val="1"/>
          <c:order val="1"/>
          <c:tx>
            <c:strRef>
              <c:f>'Sales and Prices'!$B$141</c:f>
              <c:strCache>
                <c:ptCount val="1"/>
                <c:pt idx="0">
                  <c:v>Human Health</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Prices'!$C$141:$AC$141</c15:sqref>
                  </c15:fullRef>
                </c:ext>
              </c:extLst>
              <c:f>'Sales and Prices'!$C$141:$Z$141</c:f>
              <c:numCache>
                <c:formatCode>0.0</c:formatCode>
                <c:ptCount val="24"/>
                <c:pt idx="4">
                  <c:v>2.3580000000000001</c:v>
                </c:pt>
                <c:pt idx="5">
                  <c:v>2.4940000000000002</c:v>
                </c:pt>
                <c:pt idx="6">
                  <c:v>1.5449999999999999</c:v>
                </c:pt>
                <c:pt idx="7">
                  <c:v>2.3970000000000002</c:v>
                </c:pt>
                <c:pt idx="8">
                  <c:v>2.8330000000000002</c:v>
                </c:pt>
                <c:pt idx="9">
                  <c:v>3.0350000000000001</c:v>
                </c:pt>
                <c:pt idx="10">
                  <c:v>2.8010000000000002</c:v>
                </c:pt>
                <c:pt idx="11">
                  <c:v>2.4750000000000001</c:v>
                </c:pt>
                <c:pt idx="12">
                  <c:v>3.3980000000000001</c:v>
                </c:pt>
                <c:pt idx="13">
                  <c:v>2.2749999999999999</c:v>
                </c:pt>
                <c:pt idx="14">
                  <c:v>2.605</c:v>
                </c:pt>
                <c:pt idx="15">
                  <c:v>2.7130000000000001</c:v>
                </c:pt>
                <c:pt idx="16">
                  <c:v>2.6920000000000002</c:v>
                </c:pt>
                <c:pt idx="17">
                  <c:v>2.91</c:v>
                </c:pt>
                <c:pt idx="18">
                  <c:v>2.5500000000000003</c:v>
                </c:pt>
                <c:pt idx="19">
                  <c:v>3.165</c:v>
                </c:pt>
                <c:pt idx="20">
                  <c:v>2.5649999999999999</c:v>
                </c:pt>
                <c:pt idx="21">
                  <c:v>2.8679999999999999</c:v>
                </c:pt>
                <c:pt idx="22">
                  <c:v>2.5870000000000002</c:v>
                </c:pt>
                <c:pt idx="23">
                  <c:v>3.5920000000000001</c:v>
                </c:pt>
              </c:numCache>
            </c:numRef>
          </c:val>
          <c:smooth val="0"/>
          <c:extLst>
            <c:ext xmlns:c16="http://schemas.microsoft.com/office/drawing/2014/chart" uri="{C3380CC4-5D6E-409C-BE32-E72D297353CC}">
              <c16:uniqueId val="{00000001-C52A-4141-92A6-1F71FB519974}"/>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Prices'!$B$107</c:f>
              <c:strCache>
                <c:ptCount val="1"/>
                <c:pt idx="0">
                  <c:v>Other services</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Prices'!$C$107:$AC$107</c15:sqref>
                  </c15:fullRef>
                </c:ext>
              </c:extLst>
              <c:f>'Sales and Prices'!$C$107:$Z$107</c:f>
              <c:numCache>
                <c:formatCode>0.0</c:formatCode>
                <c:ptCount val="24"/>
                <c:pt idx="0">
                  <c:v>2.3980000000000001</c:v>
                </c:pt>
                <c:pt idx="1">
                  <c:v>2.5880000000000001</c:v>
                </c:pt>
                <c:pt idx="2">
                  <c:v>2.4250000000000003</c:v>
                </c:pt>
                <c:pt idx="3">
                  <c:v>2.3780000000000001</c:v>
                </c:pt>
                <c:pt idx="4">
                  <c:v>2.4329999999999998</c:v>
                </c:pt>
                <c:pt idx="5">
                  <c:v>2.597</c:v>
                </c:pt>
                <c:pt idx="6">
                  <c:v>2.6270000000000002</c:v>
                </c:pt>
                <c:pt idx="7">
                  <c:v>2.5060000000000002</c:v>
                </c:pt>
                <c:pt idx="8">
                  <c:v>2.6779999999999999</c:v>
                </c:pt>
                <c:pt idx="9">
                  <c:v>2.8140000000000001</c:v>
                </c:pt>
                <c:pt idx="10">
                  <c:v>2.4449999999999998</c:v>
                </c:pt>
                <c:pt idx="11">
                  <c:v>2.9370000000000003</c:v>
                </c:pt>
                <c:pt idx="12">
                  <c:v>2.4740000000000002</c:v>
                </c:pt>
                <c:pt idx="13">
                  <c:v>2.3820000000000001</c:v>
                </c:pt>
                <c:pt idx="14">
                  <c:v>1.67</c:v>
                </c:pt>
                <c:pt idx="15">
                  <c:v>1.823</c:v>
                </c:pt>
                <c:pt idx="16">
                  <c:v>2.4729999999999999</c:v>
                </c:pt>
                <c:pt idx="17">
                  <c:v>2.036</c:v>
                </c:pt>
                <c:pt idx="18">
                  <c:v>2.3770000000000002</c:v>
                </c:pt>
                <c:pt idx="19">
                  <c:v>3.2749999999999999</c:v>
                </c:pt>
              </c:numCache>
            </c:numRef>
          </c:val>
          <c:smooth val="0"/>
          <c:extLst>
            <c:ext xmlns:c16="http://schemas.microsoft.com/office/drawing/2014/chart" uri="{C3380CC4-5D6E-409C-BE32-E72D297353CC}">
              <c16:uniqueId val="{00000000-7ACF-4FDA-815E-74BEF6B13C2C}"/>
            </c:ext>
          </c:extLst>
        </c:ser>
        <c:ser>
          <c:idx val="1"/>
          <c:order val="1"/>
          <c:tx>
            <c:strRef>
              <c:f>'Sales and Prices'!$B$142</c:f>
              <c:strCache>
                <c:ptCount val="1"/>
                <c:pt idx="0">
                  <c:v>Other services</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Prices'!$C$94:$AC$94</c15:sqref>
                  </c15:fullRef>
                </c:ext>
              </c:extLst>
              <c:f>'Sales and Prices'!$C$94:$Z$94</c:f>
              <c:strCache>
                <c:ptCount val="22"/>
                <c:pt idx="1">
                  <c:v>2017Q1</c:v>
                </c:pt>
                <c:pt idx="5">
                  <c:v>2018Q1</c:v>
                </c:pt>
                <c:pt idx="9">
                  <c:v>2019Q1</c:v>
                </c:pt>
                <c:pt idx="13">
                  <c:v>2020Q1</c:v>
                </c:pt>
                <c:pt idx="17">
                  <c:v>2021Q1</c:v>
                </c:pt>
                <c:pt idx="21">
                  <c:v>2022Q1</c:v>
                </c:pt>
              </c:strCache>
            </c:strRef>
          </c:cat>
          <c:val>
            <c:numRef>
              <c:extLst>
                <c:ext xmlns:c15="http://schemas.microsoft.com/office/drawing/2012/chart" uri="{02D57815-91ED-43cb-92C2-25804820EDAC}">
                  <c15:fullRef>
                    <c15:sqref>'Sales and Prices'!$C$142:$AC$142</c15:sqref>
                  </c15:fullRef>
                </c:ext>
              </c:extLst>
              <c:f>'Sales and Prices'!$C$142:$Z$142</c:f>
              <c:numCache>
                <c:formatCode>0.0</c:formatCode>
                <c:ptCount val="24"/>
                <c:pt idx="4">
                  <c:v>3.1120000000000001</c:v>
                </c:pt>
                <c:pt idx="5">
                  <c:v>2.2669999999999999</c:v>
                </c:pt>
                <c:pt idx="6">
                  <c:v>2.1680000000000001</c:v>
                </c:pt>
                <c:pt idx="7">
                  <c:v>2.597</c:v>
                </c:pt>
                <c:pt idx="8">
                  <c:v>2.262</c:v>
                </c:pt>
                <c:pt idx="9">
                  <c:v>2.855</c:v>
                </c:pt>
                <c:pt idx="10">
                  <c:v>2.6059999999999999</c:v>
                </c:pt>
                <c:pt idx="11">
                  <c:v>2.2389999999999999</c:v>
                </c:pt>
                <c:pt idx="12">
                  <c:v>2.3460000000000001</c:v>
                </c:pt>
                <c:pt idx="13">
                  <c:v>2.952</c:v>
                </c:pt>
                <c:pt idx="14">
                  <c:v>2.5609999999999999</c:v>
                </c:pt>
                <c:pt idx="15">
                  <c:v>2.6750000000000003</c:v>
                </c:pt>
                <c:pt idx="16">
                  <c:v>2.581</c:v>
                </c:pt>
                <c:pt idx="17">
                  <c:v>2.5310000000000001</c:v>
                </c:pt>
                <c:pt idx="18">
                  <c:v>1.714</c:v>
                </c:pt>
                <c:pt idx="19">
                  <c:v>3.0209999999999999</c:v>
                </c:pt>
                <c:pt idx="20">
                  <c:v>2.5129999999999999</c:v>
                </c:pt>
                <c:pt idx="21">
                  <c:v>2.9510000000000001</c:v>
                </c:pt>
                <c:pt idx="22">
                  <c:v>2.7309999999999999</c:v>
                </c:pt>
                <c:pt idx="23">
                  <c:v>3.081</c:v>
                </c:pt>
              </c:numCache>
            </c:numRef>
          </c:val>
          <c:smooth val="0"/>
          <c:extLst>
            <c:ext xmlns:c16="http://schemas.microsoft.com/office/drawing/2014/chart" uri="{C3380CC4-5D6E-409C-BE32-E72D297353CC}">
              <c16:uniqueId val="{00000001-937A-4EC9-8314-17AC47FB4D3D}"/>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9"/>
          <c:min val="-1"/>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'Employment Wages and Costs'!$B$8</c:f>
              <c:strCache>
                <c:ptCount val="1"/>
                <c:pt idx="0">
                  <c:v>&lt;-10%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Costs'!$C$7:$AC$7</c15:sqref>
                  </c15:fullRef>
                </c:ext>
              </c:extLst>
              <c:f>'Employment Wages and Costs'!$C$7:$V$7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Costs'!$C$8:$AC$8</c15:sqref>
                  </c15:fullRef>
                </c:ext>
              </c:extLst>
              <c:f>'Employment Wages and Costs'!$C$8:$V$8</c:f>
              <c:numCache>
                <c:formatCode>0</c:formatCode>
                <c:ptCount val="20"/>
                <c:pt idx="0">
                  <c:v>5.6269999999999998</c:v>
                </c:pt>
                <c:pt idx="1">
                  <c:v>5.048</c:v>
                </c:pt>
                <c:pt idx="2">
                  <c:v>6.5140000000000002</c:v>
                </c:pt>
                <c:pt idx="3">
                  <c:v>6.3630000000000004</c:v>
                </c:pt>
                <c:pt idx="4">
                  <c:v>7.1429999999999998</c:v>
                </c:pt>
                <c:pt idx="5">
                  <c:v>6.22</c:v>
                </c:pt>
                <c:pt idx="6">
                  <c:v>6.6130000000000004</c:v>
                </c:pt>
                <c:pt idx="7">
                  <c:v>7.95</c:v>
                </c:pt>
                <c:pt idx="8">
                  <c:v>8.1579999999999995</c:v>
                </c:pt>
                <c:pt idx="9">
                  <c:v>6.6520000000000001</c:v>
                </c:pt>
                <c:pt idx="10">
                  <c:v>7.7919999999999998</c:v>
                </c:pt>
                <c:pt idx="11">
                  <c:v>8.3190000000000008</c:v>
                </c:pt>
                <c:pt idx="12">
                  <c:v>7.9770000000000003</c:v>
                </c:pt>
                <c:pt idx="13">
                  <c:v>8.1850000000000005</c:v>
                </c:pt>
                <c:pt idx="14">
                  <c:v>14.038</c:v>
                </c:pt>
                <c:pt idx="15">
                  <c:v>25.190999999999999</c:v>
                </c:pt>
                <c:pt idx="16">
                  <c:v>31.974</c:v>
                </c:pt>
                <c:pt idx="17">
                  <c:v>32.204000000000001</c:v>
                </c:pt>
                <c:pt idx="18">
                  <c:v>26.239000000000001</c:v>
                </c:pt>
                <c:pt idx="19">
                  <c:v>18.869</c:v>
                </c:pt>
              </c:numCache>
            </c:numRef>
          </c:val>
          <c:extLst>
            <c:ext xmlns:c16="http://schemas.microsoft.com/office/drawing/2014/chart" uri="{C3380CC4-5D6E-409C-BE32-E72D297353CC}">
              <c16:uniqueId val="{00000000-E6F6-4AF5-AAB6-8AFF411EAF45}"/>
            </c:ext>
          </c:extLst>
        </c:ser>
        <c:ser>
          <c:idx val="0"/>
          <c:order val="1"/>
          <c:tx>
            <c:strRef>
              <c:f>'Employment Wages and Costs'!$B$9</c:f>
              <c:strCache>
                <c:ptCount val="1"/>
                <c:pt idx="0">
                  <c:v>≥-10% to -5%</c:v>
                </c:pt>
              </c:strCache>
            </c:strRef>
          </c:tx>
          <c:spPr>
            <a:solidFill>
              <a:srgbClr val="EF4135">
                <a:alpha val="6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Costs'!$C$7:$AC$7</c15:sqref>
                  </c15:fullRef>
                </c:ext>
              </c:extLst>
              <c:f>'Employment Wages and Costs'!$C$7:$V$7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Costs'!$C$9:$AC$9</c15:sqref>
                  </c15:fullRef>
                </c:ext>
              </c:extLst>
              <c:f>'Employment Wages and Costs'!$C$9:$V$9</c:f>
              <c:numCache>
                <c:formatCode>0</c:formatCode>
                <c:ptCount val="20"/>
                <c:pt idx="0">
                  <c:v>6.0920000000000005</c:v>
                </c:pt>
                <c:pt idx="1">
                  <c:v>6.5709999999999997</c:v>
                </c:pt>
                <c:pt idx="2">
                  <c:v>5.0380000000000003</c:v>
                </c:pt>
                <c:pt idx="3">
                  <c:v>7.8220000000000001</c:v>
                </c:pt>
                <c:pt idx="4">
                  <c:v>8.5839999999999996</c:v>
                </c:pt>
                <c:pt idx="5">
                  <c:v>10.551</c:v>
                </c:pt>
                <c:pt idx="6">
                  <c:v>9.1750000000000007</c:v>
                </c:pt>
                <c:pt idx="7">
                  <c:v>6.931</c:v>
                </c:pt>
                <c:pt idx="8">
                  <c:v>7.5259999999999998</c:v>
                </c:pt>
                <c:pt idx="9">
                  <c:v>7.4260000000000002</c:v>
                </c:pt>
                <c:pt idx="10">
                  <c:v>7.3369999999999997</c:v>
                </c:pt>
                <c:pt idx="11">
                  <c:v>8.6470000000000002</c:v>
                </c:pt>
                <c:pt idx="12">
                  <c:v>8.6890000000000001</c:v>
                </c:pt>
                <c:pt idx="13">
                  <c:v>10.423</c:v>
                </c:pt>
                <c:pt idx="14">
                  <c:v>11.665000000000001</c:v>
                </c:pt>
                <c:pt idx="15">
                  <c:v>15.979000000000001</c:v>
                </c:pt>
                <c:pt idx="16">
                  <c:v>14.302</c:v>
                </c:pt>
                <c:pt idx="17">
                  <c:v>14.750999999999999</c:v>
                </c:pt>
                <c:pt idx="18">
                  <c:v>13.17</c:v>
                </c:pt>
                <c:pt idx="19">
                  <c:v>11.895</c:v>
                </c:pt>
              </c:numCache>
            </c:numRef>
          </c:val>
          <c:extLst>
            <c:ext xmlns:c16="http://schemas.microsoft.com/office/drawing/2014/chart" uri="{C3380CC4-5D6E-409C-BE32-E72D297353CC}">
              <c16:uniqueId val="{00000001-E6F6-4AF5-AAB6-8AFF411EAF45}"/>
            </c:ext>
          </c:extLst>
        </c:ser>
        <c:ser>
          <c:idx val="1"/>
          <c:order val="2"/>
          <c:tx>
            <c:strRef>
              <c:f>'Employment Wages and Costs'!$B$10</c:f>
              <c:strCache>
                <c:ptCount val="1"/>
                <c:pt idx="0">
                  <c:v>≥-5% to 0%</c:v>
                </c:pt>
              </c:strCache>
            </c:strRef>
          </c:tx>
          <c:spPr>
            <a:solidFill>
              <a:srgbClr val="EF4135">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Costs'!$C$7:$AC$7</c15:sqref>
                  </c15:fullRef>
                </c:ext>
              </c:extLst>
              <c:f>'Employment Wages and Costs'!$C$7:$V$7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Costs'!$C$10:$AC$10</c15:sqref>
                  </c15:fullRef>
                </c:ext>
              </c:extLst>
              <c:f>'Employment Wages and Costs'!$C$10:$V$10</c:f>
              <c:numCache>
                <c:formatCode>0</c:formatCode>
                <c:ptCount val="20"/>
                <c:pt idx="0">
                  <c:v>11.732000000000001</c:v>
                </c:pt>
                <c:pt idx="1">
                  <c:v>11.112</c:v>
                </c:pt>
                <c:pt idx="2">
                  <c:v>10.599</c:v>
                </c:pt>
                <c:pt idx="3">
                  <c:v>13.084</c:v>
                </c:pt>
                <c:pt idx="4">
                  <c:v>14.379</c:v>
                </c:pt>
                <c:pt idx="5">
                  <c:v>14.931000000000001</c:v>
                </c:pt>
                <c:pt idx="6">
                  <c:v>16.081</c:v>
                </c:pt>
                <c:pt idx="7">
                  <c:v>13.886000000000001</c:v>
                </c:pt>
                <c:pt idx="8">
                  <c:v>14.237</c:v>
                </c:pt>
                <c:pt idx="9">
                  <c:v>15.628</c:v>
                </c:pt>
                <c:pt idx="10">
                  <c:v>15.056000000000001</c:v>
                </c:pt>
                <c:pt idx="11">
                  <c:v>14.039</c:v>
                </c:pt>
                <c:pt idx="12">
                  <c:v>14.369</c:v>
                </c:pt>
                <c:pt idx="13">
                  <c:v>13.9</c:v>
                </c:pt>
                <c:pt idx="14">
                  <c:v>16.367000000000001</c:v>
                </c:pt>
                <c:pt idx="15">
                  <c:v>15.56</c:v>
                </c:pt>
                <c:pt idx="16">
                  <c:v>14.01</c:v>
                </c:pt>
                <c:pt idx="17">
                  <c:v>12.955</c:v>
                </c:pt>
                <c:pt idx="18">
                  <c:v>13.685</c:v>
                </c:pt>
                <c:pt idx="19">
                  <c:v>12.099</c:v>
                </c:pt>
              </c:numCache>
            </c:numRef>
          </c:val>
          <c:extLst>
            <c:ext xmlns:c16="http://schemas.microsoft.com/office/drawing/2014/chart" uri="{C3380CC4-5D6E-409C-BE32-E72D297353CC}">
              <c16:uniqueId val="{00000002-E6F6-4AF5-AAB6-8AFF411EAF45}"/>
            </c:ext>
          </c:extLst>
        </c:ser>
        <c:ser>
          <c:idx val="2"/>
          <c:order val="3"/>
          <c:tx>
            <c:strRef>
              <c:f>'Employment Wages and Costs'!$B$11</c:f>
              <c:strCache>
                <c:ptCount val="1"/>
                <c:pt idx="0">
                  <c:v>≥0% to 5%</c:v>
                </c:pt>
              </c:strCache>
            </c:strRef>
          </c:tx>
          <c:spPr>
            <a:solidFill>
              <a:srgbClr val="008C45">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Costs'!$C$7:$AC$7</c15:sqref>
                  </c15:fullRef>
                </c:ext>
              </c:extLst>
              <c:f>'Employment Wages and Costs'!$C$7:$V$7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Costs'!$C$11:$AC$11</c15:sqref>
                  </c15:fullRef>
                </c:ext>
              </c:extLst>
              <c:f>'Employment Wages and Costs'!$C$11:$V$11</c:f>
              <c:numCache>
                <c:formatCode>0</c:formatCode>
                <c:ptCount val="20"/>
                <c:pt idx="0">
                  <c:v>33.695999999999998</c:v>
                </c:pt>
                <c:pt idx="1">
                  <c:v>35.35</c:v>
                </c:pt>
                <c:pt idx="2">
                  <c:v>40.477000000000004</c:v>
                </c:pt>
                <c:pt idx="3">
                  <c:v>35.471000000000004</c:v>
                </c:pt>
                <c:pt idx="4">
                  <c:v>32.978999999999999</c:v>
                </c:pt>
                <c:pt idx="5">
                  <c:v>32.436999999999998</c:v>
                </c:pt>
                <c:pt idx="6">
                  <c:v>35.166000000000004</c:v>
                </c:pt>
                <c:pt idx="7">
                  <c:v>34.642000000000003</c:v>
                </c:pt>
                <c:pt idx="8">
                  <c:v>33.944000000000003</c:v>
                </c:pt>
                <c:pt idx="9">
                  <c:v>34.680999999999997</c:v>
                </c:pt>
                <c:pt idx="10">
                  <c:v>34.244999999999997</c:v>
                </c:pt>
                <c:pt idx="11">
                  <c:v>32.710999999999999</c:v>
                </c:pt>
                <c:pt idx="12">
                  <c:v>34.319000000000003</c:v>
                </c:pt>
                <c:pt idx="13">
                  <c:v>34.999000000000002</c:v>
                </c:pt>
                <c:pt idx="14">
                  <c:v>29.66</c:v>
                </c:pt>
                <c:pt idx="15">
                  <c:v>23.556000000000001</c:v>
                </c:pt>
                <c:pt idx="16">
                  <c:v>20.928000000000001</c:v>
                </c:pt>
                <c:pt idx="17">
                  <c:v>20.451000000000001</c:v>
                </c:pt>
                <c:pt idx="18">
                  <c:v>21.856000000000002</c:v>
                </c:pt>
                <c:pt idx="19">
                  <c:v>25.841000000000001</c:v>
                </c:pt>
              </c:numCache>
            </c:numRef>
          </c:val>
          <c:extLst>
            <c:ext xmlns:c16="http://schemas.microsoft.com/office/drawing/2014/chart" uri="{C3380CC4-5D6E-409C-BE32-E72D297353CC}">
              <c16:uniqueId val="{00000003-E6F6-4AF5-AAB6-8AFF411EAF45}"/>
            </c:ext>
          </c:extLst>
        </c:ser>
        <c:ser>
          <c:idx val="4"/>
          <c:order val="4"/>
          <c:tx>
            <c:strRef>
              <c:f>'Employment Wages and Costs'!$B$12</c:f>
              <c:strCache>
                <c:ptCount val="1"/>
                <c:pt idx="0">
                  <c:v>≥5% to 10%</c:v>
                </c:pt>
              </c:strCache>
            </c:strRef>
          </c:tx>
          <c:spPr>
            <a:solidFill>
              <a:srgbClr val="008C45">
                <a:alpha val="6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Costs'!$C$7:$AC$7</c15:sqref>
                  </c15:fullRef>
                </c:ext>
              </c:extLst>
              <c:f>'Employment Wages and Costs'!$C$7:$V$7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Costs'!$C$12:$AC$12</c15:sqref>
                  </c15:fullRef>
                </c:ext>
              </c:extLst>
              <c:f>'Employment Wages and Costs'!$C$12:$V$12</c:f>
              <c:numCache>
                <c:formatCode>0</c:formatCode>
                <c:ptCount val="20"/>
                <c:pt idx="0">
                  <c:v>19.437000000000001</c:v>
                </c:pt>
                <c:pt idx="1">
                  <c:v>21.276</c:v>
                </c:pt>
                <c:pt idx="2">
                  <c:v>17.272000000000002</c:v>
                </c:pt>
                <c:pt idx="3">
                  <c:v>15.978</c:v>
                </c:pt>
                <c:pt idx="4">
                  <c:v>18.03</c:v>
                </c:pt>
                <c:pt idx="5">
                  <c:v>15.883000000000001</c:v>
                </c:pt>
                <c:pt idx="6">
                  <c:v>15.73</c:v>
                </c:pt>
                <c:pt idx="7">
                  <c:v>16.631</c:v>
                </c:pt>
                <c:pt idx="8">
                  <c:v>18.402999999999999</c:v>
                </c:pt>
                <c:pt idx="9">
                  <c:v>17.285</c:v>
                </c:pt>
                <c:pt idx="10">
                  <c:v>15.886000000000001</c:v>
                </c:pt>
                <c:pt idx="11">
                  <c:v>18.085000000000001</c:v>
                </c:pt>
                <c:pt idx="12">
                  <c:v>17.975000000000001</c:v>
                </c:pt>
                <c:pt idx="13">
                  <c:v>15.266999999999999</c:v>
                </c:pt>
                <c:pt idx="14">
                  <c:v>13.867000000000001</c:v>
                </c:pt>
                <c:pt idx="15">
                  <c:v>8.0579999999999998</c:v>
                </c:pt>
                <c:pt idx="16">
                  <c:v>7.7160000000000002</c:v>
                </c:pt>
                <c:pt idx="17">
                  <c:v>8.870000000000001</c:v>
                </c:pt>
                <c:pt idx="18">
                  <c:v>11.395</c:v>
                </c:pt>
                <c:pt idx="19">
                  <c:v>12.743</c:v>
                </c:pt>
              </c:numCache>
            </c:numRef>
          </c:val>
          <c:extLst>
            <c:ext xmlns:c16="http://schemas.microsoft.com/office/drawing/2014/chart" uri="{C3380CC4-5D6E-409C-BE32-E72D297353CC}">
              <c16:uniqueId val="{00000004-E6F6-4AF5-AAB6-8AFF411EAF45}"/>
            </c:ext>
          </c:extLst>
        </c:ser>
        <c:ser>
          <c:idx val="5"/>
          <c:order val="5"/>
          <c:tx>
            <c:strRef>
              <c:f>'Employment Wages and Costs'!$B$13</c:f>
              <c:strCache>
                <c:ptCount val="1"/>
                <c:pt idx="0">
                  <c:v>≥10%</c:v>
                </c:pt>
              </c:strCache>
            </c:strRef>
          </c:tx>
          <c:spPr>
            <a:solidFill>
              <a:srgbClr val="008C4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Costs'!$C$7:$AC$7</c15:sqref>
                  </c15:fullRef>
                </c:ext>
              </c:extLst>
              <c:f>'Employment Wages and Costs'!$C$7:$V$7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Costs'!$C$13:$AC$13</c15:sqref>
                  </c15:fullRef>
                </c:ext>
              </c:extLst>
              <c:f>'Employment Wages and Costs'!$C$13:$V$13</c:f>
              <c:numCache>
                <c:formatCode>0</c:formatCode>
                <c:ptCount val="20"/>
                <c:pt idx="0">
                  <c:v>23.417000000000002</c:v>
                </c:pt>
                <c:pt idx="1">
                  <c:v>20.644000000000002</c:v>
                </c:pt>
                <c:pt idx="2">
                  <c:v>20.100000000000001</c:v>
                </c:pt>
                <c:pt idx="3">
                  <c:v>21.280999999999999</c:v>
                </c:pt>
                <c:pt idx="4">
                  <c:v>18.885000000000002</c:v>
                </c:pt>
                <c:pt idx="5">
                  <c:v>19.978999999999999</c:v>
                </c:pt>
                <c:pt idx="6">
                  <c:v>17.234999999999999</c:v>
                </c:pt>
                <c:pt idx="7">
                  <c:v>19.96</c:v>
                </c:pt>
                <c:pt idx="8">
                  <c:v>17.731999999999999</c:v>
                </c:pt>
                <c:pt idx="9">
                  <c:v>18.327999999999999</c:v>
                </c:pt>
                <c:pt idx="10">
                  <c:v>19.684000000000001</c:v>
                </c:pt>
                <c:pt idx="11">
                  <c:v>18.198</c:v>
                </c:pt>
                <c:pt idx="12">
                  <c:v>16.670999999999999</c:v>
                </c:pt>
                <c:pt idx="13">
                  <c:v>17.227</c:v>
                </c:pt>
                <c:pt idx="14">
                  <c:v>14.402000000000001</c:v>
                </c:pt>
                <c:pt idx="15">
                  <c:v>11.657</c:v>
                </c:pt>
                <c:pt idx="16">
                  <c:v>11.071</c:v>
                </c:pt>
                <c:pt idx="17">
                  <c:v>10.769</c:v>
                </c:pt>
                <c:pt idx="18">
                  <c:v>13.655000000000001</c:v>
                </c:pt>
                <c:pt idx="19">
                  <c:v>18.552</c:v>
                </c:pt>
              </c:numCache>
            </c:numRef>
          </c:val>
          <c:extLst>
            <c:ext xmlns:c16="http://schemas.microsoft.com/office/drawing/2014/chart" uri="{C3380CC4-5D6E-409C-BE32-E72D297353CC}">
              <c16:uniqueId val="{00000005-E6F6-4AF5-AAB6-8AFF411EAF45}"/>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30500817064869912"/>
          <c:y val="0.94691811121037905"/>
          <c:w val="0.4796967987477852"/>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'Employment Wages and Costs'!$B$42</c:f>
              <c:strCache>
                <c:ptCount val="1"/>
                <c:pt idx="0">
                  <c:v>&lt;-10%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Costs'!$C$41:$AC$41</c15:sqref>
                  </c15:fullRef>
                </c:ext>
              </c:extLst>
              <c:f>'Employment Wages and Costs'!$C$41:$V$41</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Costs'!$C$42:$AC$42</c15:sqref>
                  </c15:fullRef>
                </c:ext>
              </c:extLst>
              <c:f>'Employment Wages and Costs'!$C$42:$V$42</c:f>
              <c:numCache>
                <c:formatCode>0</c:formatCode>
                <c:ptCount val="20"/>
                <c:pt idx="0">
                  <c:v>7.8500000000000005</c:v>
                </c:pt>
                <c:pt idx="1">
                  <c:v>6.8680000000000003</c:v>
                </c:pt>
                <c:pt idx="2">
                  <c:v>6.9610000000000003</c:v>
                </c:pt>
                <c:pt idx="3">
                  <c:v>8.4060000000000006</c:v>
                </c:pt>
                <c:pt idx="4">
                  <c:v>6.577</c:v>
                </c:pt>
                <c:pt idx="5">
                  <c:v>7.3280000000000003</c:v>
                </c:pt>
                <c:pt idx="6">
                  <c:v>7.7010000000000005</c:v>
                </c:pt>
                <c:pt idx="7">
                  <c:v>7.8900000000000006</c:v>
                </c:pt>
                <c:pt idx="8">
                  <c:v>8.3659999999999997</c:v>
                </c:pt>
                <c:pt idx="9">
                  <c:v>7.8029999999999999</c:v>
                </c:pt>
                <c:pt idx="10">
                  <c:v>8.2140000000000004</c:v>
                </c:pt>
                <c:pt idx="11">
                  <c:v>8.1929999999999996</c:v>
                </c:pt>
                <c:pt idx="12">
                  <c:v>8.0129999999999999</c:v>
                </c:pt>
                <c:pt idx="13">
                  <c:v>15.173</c:v>
                </c:pt>
                <c:pt idx="14">
                  <c:v>27.269000000000002</c:v>
                </c:pt>
                <c:pt idx="15">
                  <c:v>17.786000000000001</c:v>
                </c:pt>
                <c:pt idx="16">
                  <c:v>10.401</c:v>
                </c:pt>
                <c:pt idx="17">
                  <c:v>7.9240000000000004</c:v>
                </c:pt>
                <c:pt idx="18">
                  <c:v>6.9039999999999999</c:v>
                </c:pt>
                <c:pt idx="19">
                  <c:v>6.335</c:v>
                </c:pt>
              </c:numCache>
            </c:numRef>
          </c:val>
          <c:extLst>
            <c:ext xmlns:c16="http://schemas.microsoft.com/office/drawing/2014/chart" uri="{C3380CC4-5D6E-409C-BE32-E72D297353CC}">
              <c16:uniqueId val="{00000000-AC60-43FE-958C-FD1A5441CD4E}"/>
            </c:ext>
          </c:extLst>
        </c:ser>
        <c:ser>
          <c:idx val="0"/>
          <c:order val="1"/>
          <c:tx>
            <c:strRef>
              <c:f>'Employment Wages and Costs'!$B$43</c:f>
              <c:strCache>
                <c:ptCount val="1"/>
                <c:pt idx="0">
                  <c:v>≥-10% to -5%</c:v>
                </c:pt>
              </c:strCache>
            </c:strRef>
          </c:tx>
          <c:spPr>
            <a:solidFill>
              <a:srgbClr val="EF4135">
                <a:alpha val="6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Costs'!$C$41:$AC$41</c15:sqref>
                  </c15:fullRef>
                </c:ext>
              </c:extLst>
              <c:f>'Employment Wages and Costs'!$C$41:$V$41</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Costs'!$C$43:$AC$43</c15:sqref>
                  </c15:fullRef>
                </c:ext>
              </c:extLst>
              <c:f>'Employment Wages and Costs'!$C$43:$V$43</c:f>
              <c:numCache>
                <c:formatCode>0</c:formatCode>
                <c:ptCount val="20"/>
                <c:pt idx="0">
                  <c:v>9.3520000000000003</c:v>
                </c:pt>
                <c:pt idx="1">
                  <c:v>7.5830000000000002</c:v>
                </c:pt>
                <c:pt idx="2">
                  <c:v>7.4770000000000003</c:v>
                </c:pt>
                <c:pt idx="3">
                  <c:v>6.61</c:v>
                </c:pt>
                <c:pt idx="4">
                  <c:v>6.6959999999999997</c:v>
                </c:pt>
                <c:pt idx="5">
                  <c:v>7.452</c:v>
                </c:pt>
                <c:pt idx="6">
                  <c:v>7.6310000000000002</c:v>
                </c:pt>
                <c:pt idx="7">
                  <c:v>8.2580000000000009</c:v>
                </c:pt>
                <c:pt idx="8">
                  <c:v>7.82</c:v>
                </c:pt>
                <c:pt idx="9">
                  <c:v>7.859</c:v>
                </c:pt>
                <c:pt idx="10">
                  <c:v>8.6590000000000007</c:v>
                </c:pt>
                <c:pt idx="11">
                  <c:v>8.8049999999999997</c:v>
                </c:pt>
                <c:pt idx="12">
                  <c:v>7.9060000000000006</c:v>
                </c:pt>
                <c:pt idx="13">
                  <c:v>9.8019999999999996</c:v>
                </c:pt>
                <c:pt idx="14">
                  <c:v>13.229000000000001</c:v>
                </c:pt>
                <c:pt idx="15">
                  <c:v>11.778</c:v>
                </c:pt>
                <c:pt idx="16">
                  <c:v>8.4429999999999996</c:v>
                </c:pt>
                <c:pt idx="17">
                  <c:v>6.4110000000000005</c:v>
                </c:pt>
                <c:pt idx="18">
                  <c:v>6.319</c:v>
                </c:pt>
                <c:pt idx="19">
                  <c:v>6.1240000000000006</c:v>
                </c:pt>
              </c:numCache>
            </c:numRef>
          </c:val>
          <c:extLst>
            <c:ext xmlns:c16="http://schemas.microsoft.com/office/drawing/2014/chart" uri="{C3380CC4-5D6E-409C-BE32-E72D297353CC}">
              <c16:uniqueId val="{00000001-AC60-43FE-958C-FD1A5441CD4E}"/>
            </c:ext>
          </c:extLst>
        </c:ser>
        <c:ser>
          <c:idx val="1"/>
          <c:order val="2"/>
          <c:tx>
            <c:strRef>
              <c:f>'Employment Wages and Costs'!$B$44</c:f>
              <c:strCache>
                <c:ptCount val="1"/>
                <c:pt idx="0">
                  <c:v>≥-5% to 0%</c:v>
                </c:pt>
              </c:strCache>
            </c:strRef>
          </c:tx>
          <c:spPr>
            <a:solidFill>
              <a:srgbClr val="EF4135">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Costs'!$C$41:$AC$41</c15:sqref>
                  </c15:fullRef>
                </c:ext>
              </c:extLst>
              <c:f>'Employment Wages and Costs'!$C$41:$V$41</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Costs'!$C$44:$AC$44</c15:sqref>
                  </c15:fullRef>
                </c:ext>
              </c:extLst>
              <c:f>'Employment Wages and Costs'!$C$44:$V$44</c:f>
              <c:numCache>
                <c:formatCode>0</c:formatCode>
                <c:ptCount val="20"/>
                <c:pt idx="0">
                  <c:v>17.962</c:v>
                </c:pt>
                <c:pt idx="1">
                  <c:v>15.77</c:v>
                </c:pt>
                <c:pt idx="2">
                  <c:v>15.807</c:v>
                </c:pt>
                <c:pt idx="3">
                  <c:v>16.509</c:v>
                </c:pt>
                <c:pt idx="4">
                  <c:v>15.862</c:v>
                </c:pt>
                <c:pt idx="5">
                  <c:v>16.094000000000001</c:v>
                </c:pt>
                <c:pt idx="6">
                  <c:v>17.341999999999999</c:v>
                </c:pt>
                <c:pt idx="7">
                  <c:v>16.654</c:v>
                </c:pt>
                <c:pt idx="8">
                  <c:v>18.47</c:v>
                </c:pt>
                <c:pt idx="9">
                  <c:v>17.045000000000002</c:v>
                </c:pt>
                <c:pt idx="10">
                  <c:v>17.602</c:v>
                </c:pt>
                <c:pt idx="11">
                  <c:v>18.446000000000002</c:v>
                </c:pt>
                <c:pt idx="12">
                  <c:v>17.721</c:v>
                </c:pt>
                <c:pt idx="13">
                  <c:v>15.824</c:v>
                </c:pt>
                <c:pt idx="14">
                  <c:v>15.384</c:v>
                </c:pt>
                <c:pt idx="15">
                  <c:v>14.667</c:v>
                </c:pt>
                <c:pt idx="16">
                  <c:v>13.772</c:v>
                </c:pt>
                <c:pt idx="17">
                  <c:v>13.817</c:v>
                </c:pt>
                <c:pt idx="18">
                  <c:v>11.49</c:v>
                </c:pt>
                <c:pt idx="19">
                  <c:v>12.499000000000001</c:v>
                </c:pt>
              </c:numCache>
            </c:numRef>
          </c:val>
          <c:extLst>
            <c:ext xmlns:c16="http://schemas.microsoft.com/office/drawing/2014/chart" uri="{C3380CC4-5D6E-409C-BE32-E72D297353CC}">
              <c16:uniqueId val="{00000002-AC60-43FE-958C-FD1A5441CD4E}"/>
            </c:ext>
          </c:extLst>
        </c:ser>
        <c:ser>
          <c:idx val="2"/>
          <c:order val="3"/>
          <c:tx>
            <c:strRef>
              <c:f>'Employment Wages and Costs'!$B$45</c:f>
              <c:strCache>
                <c:ptCount val="1"/>
                <c:pt idx="0">
                  <c:v>≥0% to 5%</c:v>
                </c:pt>
              </c:strCache>
            </c:strRef>
          </c:tx>
          <c:spPr>
            <a:solidFill>
              <a:srgbClr val="008C45">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Costs'!$C$41:$AC$41</c15:sqref>
                  </c15:fullRef>
                </c:ext>
              </c:extLst>
              <c:f>'Employment Wages and Costs'!$C$41:$V$41</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Costs'!$C$45:$AC$45</c15:sqref>
                  </c15:fullRef>
                </c:ext>
              </c:extLst>
              <c:f>'Employment Wages and Costs'!$C$45:$V$45</c:f>
              <c:numCache>
                <c:formatCode>0</c:formatCode>
                <c:ptCount val="20"/>
                <c:pt idx="0">
                  <c:v>44.683999999999997</c:v>
                </c:pt>
                <c:pt idx="1">
                  <c:v>48.957999999999998</c:v>
                </c:pt>
                <c:pt idx="2">
                  <c:v>47.685000000000002</c:v>
                </c:pt>
                <c:pt idx="3">
                  <c:v>45.582000000000001</c:v>
                </c:pt>
                <c:pt idx="4">
                  <c:v>47.323999999999998</c:v>
                </c:pt>
                <c:pt idx="5">
                  <c:v>44.041000000000004</c:v>
                </c:pt>
                <c:pt idx="6">
                  <c:v>42.113</c:v>
                </c:pt>
                <c:pt idx="7">
                  <c:v>42.22</c:v>
                </c:pt>
                <c:pt idx="8">
                  <c:v>41.201999999999998</c:v>
                </c:pt>
                <c:pt idx="9">
                  <c:v>45.210999999999999</c:v>
                </c:pt>
                <c:pt idx="10">
                  <c:v>43.477000000000004</c:v>
                </c:pt>
                <c:pt idx="11">
                  <c:v>42.646000000000001</c:v>
                </c:pt>
                <c:pt idx="12">
                  <c:v>43.387</c:v>
                </c:pt>
                <c:pt idx="13">
                  <c:v>37.741</c:v>
                </c:pt>
                <c:pt idx="14">
                  <c:v>27.138999999999999</c:v>
                </c:pt>
                <c:pt idx="15">
                  <c:v>35.432000000000002</c:v>
                </c:pt>
                <c:pt idx="16">
                  <c:v>39.469000000000001</c:v>
                </c:pt>
                <c:pt idx="17">
                  <c:v>40.880000000000003</c:v>
                </c:pt>
                <c:pt idx="18">
                  <c:v>42.032000000000004</c:v>
                </c:pt>
                <c:pt idx="19">
                  <c:v>41.881</c:v>
                </c:pt>
              </c:numCache>
            </c:numRef>
          </c:val>
          <c:extLst>
            <c:ext xmlns:c16="http://schemas.microsoft.com/office/drawing/2014/chart" uri="{C3380CC4-5D6E-409C-BE32-E72D297353CC}">
              <c16:uniqueId val="{00000003-AC60-43FE-958C-FD1A5441CD4E}"/>
            </c:ext>
          </c:extLst>
        </c:ser>
        <c:ser>
          <c:idx val="4"/>
          <c:order val="4"/>
          <c:tx>
            <c:strRef>
              <c:f>'Employment Wages and Costs'!$B$46</c:f>
              <c:strCache>
                <c:ptCount val="1"/>
                <c:pt idx="0">
                  <c:v>≥5% to 10%</c:v>
                </c:pt>
              </c:strCache>
            </c:strRef>
          </c:tx>
          <c:spPr>
            <a:solidFill>
              <a:srgbClr val="008C45">
                <a:alpha val="6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Costs'!$C$41:$AC$41</c15:sqref>
                  </c15:fullRef>
                </c:ext>
              </c:extLst>
              <c:f>'Employment Wages and Costs'!$C$41:$V$41</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Costs'!$C$46:$AC$46</c15:sqref>
                  </c15:fullRef>
                </c:ext>
              </c:extLst>
              <c:f>'Employment Wages and Costs'!$C$46:$V$46</c:f>
              <c:numCache>
                <c:formatCode>0</c:formatCode>
                <c:ptCount val="20"/>
                <c:pt idx="0">
                  <c:v>10.822000000000001</c:v>
                </c:pt>
                <c:pt idx="1">
                  <c:v>11.991</c:v>
                </c:pt>
                <c:pt idx="2">
                  <c:v>12.673999999999999</c:v>
                </c:pt>
                <c:pt idx="3">
                  <c:v>13.673999999999999</c:v>
                </c:pt>
                <c:pt idx="4">
                  <c:v>13.476000000000001</c:v>
                </c:pt>
                <c:pt idx="5">
                  <c:v>14.204000000000001</c:v>
                </c:pt>
                <c:pt idx="6">
                  <c:v>13.925000000000001</c:v>
                </c:pt>
                <c:pt idx="7">
                  <c:v>12.815</c:v>
                </c:pt>
                <c:pt idx="8">
                  <c:v>12.464</c:v>
                </c:pt>
                <c:pt idx="9">
                  <c:v>11.143000000000001</c:v>
                </c:pt>
                <c:pt idx="10">
                  <c:v>11.436999999999999</c:v>
                </c:pt>
                <c:pt idx="11">
                  <c:v>11.529</c:v>
                </c:pt>
                <c:pt idx="12">
                  <c:v>12.489000000000001</c:v>
                </c:pt>
                <c:pt idx="13">
                  <c:v>10.718999999999999</c:v>
                </c:pt>
                <c:pt idx="14">
                  <c:v>7.6269999999999998</c:v>
                </c:pt>
                <c:pt idx="15">
                  <c:v>10.225</c:v>
                </c:pt>
                <c:pt idx="16">
                  <c:v>13.113</c:v>
                </c:pt>
                <c:pt idx="17">
                  <c:v>14.425000000000001</c:v>
                </c:pt>
                <c:pt idx="18">
                  <c:v>15.991</c:v>
                </c:pt>
                <c:pt idx="19">
                  <c:v>15.447000000000001</c:v>
                </c:pt>
              </c:numCache>
            </c:numRef>
          </c:val>
          <c:extLst>
            <c:ext xmlns:c16="http://schemas.microsoft.com/office/drawing/2014/chart" uri="{C3380CC4-5D6E-409C-BE32-E72D297353CC}">
              <c16:uniqueId val="{00000004-AC60-43FE-958C-FD1A5441CD4E}"/>
            </c:ext>
          </c:extLst>
        </c:ser>
        <c:ser>
          <c:idx val="5"/>
          <c:order val="5"/>
          <c:tx>
            <c:strRef>
              <c:f>'Employment Wages and Costs'!$B$47</c:f>
              <c:strCache>
                <c:ptCount val="1"/>
                <c:pt idx="0">
                  <c:v>≥10%</c:v>
                </c:pt>
              </c:strCache>
            </c:strRef>
          </c:tx>
          <c:spPr>
            <a:solidFill>
              <a:srgbClr val="008C4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'Employment Wages and Costs'!$C$41:$AC$41</c15:sqref>
                  </c15:fullRef>
                </c:ext>
              </c:extLst>
              <c:f>'Employment Wages and Costs'!$C$41:$V$41</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'Employment Wages and Costs'!$C$47:$AC$47</c15:sqref>
                  </c15:fullRef>
                </c:ext>
              </c:extLst>
              <c:f>'Employment Wages and Costs'!$C$47:$V$47</c:f>
              <c:numCache>
                <c:formatCode>0</c:formatCode>
                <c:ptCount val="20"/>
                <c:pt idx="0">
                  <c:v>9.33</c:v>
                </c:pt>
                <c:pt idx="1">
                  <c:v>8.83</c:v>
                </c:pt>
                <c:pt idx="2">
                  <c:v>9.3970000000000002</c:v>
                </c:pt>
                <c:pt idx="3">
                  <c:v>9.2189999999999994</c:v>
                </c:pt>
                <c:pt idx="4">
                  <c:v>10.066000000000001</c:v>
                </c:pt>
                <c:pt idx="5">
                  <c:v>10.881</c:v>
                </c:pt>
                <c:pt idx="6">
                  <c:v>11.287000000000001</c:v>
                </c:pt>
                <c:pt idx="7">
                  <c:v>12.162000000000001</c:v>
                </c:pt>
                <c:pt idx="8">
                  <c:v>11.678000000000001</c:v>
                </c:pt>
                <c:pt idx="9">
                  <c:v>10.939</c:v>
                </c:pt>
                <c:pt idx="10">
                  <c:v>10.612</c:v>
                </c:pt>
                <c:pt idx="11">
                  <c:v>10.381</c:v>
                </c:pt>
                <c:pt idx="12">
                  <c:v>10.483000000000001</c:v>
                </c:pt>
                <c:pt idx="13">
                  <c:v>10.741</c:v>
                </c:pt>
                <c:pt idx="14">
                  <c:v>9.3529999999999998</c:v>
                </c:pt>
                <c:pt idx="15">
                  <c:v>10.111000000000001</c:v>
                </c:pt>
                <c:pt idx="16">
                  <c:v>14.801</c:v>
                </c:pt>
                <c:pt idx="17">
                  <c:v>16.542999999999999</c:v>
                </c:pt>
                <c:pt idx="18">
                  <c:v>17.263999999999999</c:v>
                </c:pt>
                <c:pt idx="19">
                  <c:v>17.713999999999999</c:v>
                </c:pt>
              </c:numCache>
            </c:numRef>
          </c:val>
          <c:extLst>
            <c:ext xmlns:c16="http://schemas.microsoft.com/office/drawing/2014/chart" uri="{C3380CC4-5D6E-409C-BE32-E72D297353CC}">
              <c16:uniqueId val="{00000005-AC60-43FE-958C-FD1A5441CD4E}"/>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30500817064869912"/>
          <c:y val="0.94691811121037905"/>
          <c:w val="0.4796967987477852"/>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59480440389594E-2"/>
          <c:y val="0.13738075868140054"/>
          <c:w val="0.844805022025376"/>
          <c:h val="0.72927854606409492"/>
        </c:manualLayout>
      </c:layout>
      <c:lineChart>
        <c:grouping val="standard"/>
        <c:varyColors val="0"/>
        <c:ser>
          <c:idx val="1"/>
          <c:order val="0"/>
          <c:tx>
            <c:strRef>
              <c:f>'Employment Wages and Costs'!$B$16</c:f>
              <c:strCache>
                <c:ptCount val="1"/>
                <c:pt idx="0">
                  <c:v> Weighted Average</c:v>
                </c:pt>
              </c:strCache>
            </c:strRef>
          </c:tx>
          <c:spPr>
            <a:ln w="31750">
              <a:solidFill>
                <a:srgbClr val="008241"/>
              </a:solidFill>
            </a:ln>
          </c:spPr>
          <c:marker>
            <c:symbol val="none"/>
          </c:marker>
          <c:cat>
            <c:strRef>
              <c:extLst>
                <c:ext xmlns:c15="http://schemas.microsoft.com/office/drawing/2012/chart" uri="{02D57815-91ED-43cb-92C2-25804820EDAC}">
                  <c15:fullRef>
                    <c15:sqref>'Employment Wages and Costs'!$C$21:$AC$21</c15:sqref>
                  </c15:fullRef>
                </c:ext>
              </c:extLst>
              <c:f>'Employment Wages and Costs'!$C$21:$V$21</c:f>
              <c:strCache>
                <c:ptCount val="20"/>
                <c:pt idx="1">
                  <c:v>2017Q1</c:v>
                </c:pt>
                <c:pt idx="5">
                  <c:v>2018Q1</c:v>
                </c:pt>
                <c:pt idx="9">
                  <c:v>2019Q1</c:v>
                </c:pt>
                <c:pt idx="13">
                  <c:v>2020Q1</c:v>
                </c:pt>
                <c:pt idx="17">
                  <c:v>2021Q1</c:v>
                </c:pt>
              </c:strCache>
            </c:strRef>
          </c:cat>
          <c:val>
            <c:numRef>
              <c:extLst>
                <c:ext xmlns:c15="http://schemas.microsoft.com/office/drawing/2012/chart" uri="{02D57815-91ED-43cb-92C2-25804820EDAC}">
                  <c15:fullRef>
                    <c15:sqref>'Employment Wages and Costs'!$C$16:$AC$16</c15:sqref>
                  </c15:fullRef>
                </c:ext>
              </c:extLst>
              <c:f>'Employment Wages and Costs'!$C$16:$V$16</c:f>
              <c:numCache>
                <c:formatCode>0.00</c:formatCode>
                <c:ptCount val="20"/>
                <c:pt idx="0">
                  <c:v>4.2184749999999998</c:v>
                </c:pt>
                <c:pt idx="1">
                  <c:v>4.0482249999999995</c:v>
                </c:pt>
                <c:pt idx="2">
                  <c:v>3.7023999999999999</c:v>
                </c:pt>
                <c:pt idx="3">
                  <c:v>3.4090749999999996</c:v>
                </c:pt>
                <c:pt idx="4">
                  <c:v>2.9347500000000006</c:v>
                </c:pt>
                <c:pt idx="5">
                  <c:v>2.9013999999999998</c:v>
                </c:pt>
                <c:pt idx="6">
                  <c:v>2.5620500000000006</c:v>
                </c:pt>
                <c:pt idx="7">
                  <c:v>3.0479000000000003</c:v>
                </c:pt>
                <c:pt idx="8">
                  <c:v>2.7445500000000003</c:v>
                </c:pt>
                <c:pt idx="9">
                  <c:v>2.9671500000000002</c:v>
                </c:pt>
                <c:pt idx="10">
                  <c:v>2.9046999999999996</c:v>
                </c:pt>
                <c:pt idx="11">
                  <c:v>2.6565000000000003</c:v>
                </c:pt>
                <c:pt idx="12">
                  <c:v>2.4992999999999999</c:v>
                </c:pt>
                <c:pt idx="13">
                  <c:v>2.2470750000000006</c:v>
                </c:pt>
                <c:pt idx="14">
                  <c:v>0.55207499999999987</c:v>
                </c:pt>
                <c:pt idx="15">
                  <c:v>-2.4242749999999997</c:v>
                </c:pt>
                <c:pt idx="16">
                  <c:v>-3.4564499999999994</c:v>
                </c:pt>
                <c:pt idx="17">
                  <c:v>-3.4689250000000014</c:v>
                </c:pt>
                <c:pt idx="18">
                  <c:v>-1.8164500000000001</c:v>
                </c:pt>
              </c:numCache>
            </c:numRef>
          </c:val>
          <c:smooth val="0"/>
          <c:extLst>
            <c:ext xmlns:c16="http://schemas.microsoft.com/office/drawing/2014/chart" uri="{C3380CC4-5D6E-409C-BE32-E72D297353CC}">
              <c16:uniqueId val="{00000000-0D61-4914-A374-15703DF3499F}"/>
            </c:ext>
          </c:extLst>
        </c:ser>
        <c:ser>
          <c:idx val="0"/>
          <c:order val="1"/>
          <c:tx>
            <c:strRef>
              <c:f>'Employment Wages and Costs'!$B$17</c:f>
              <c:strCache>
                <c:ptCount val="1"/>
                <c:pt idx="0">
                  <c:v> Moving Average (4Q)</c:v>
                </c:pt>
              </c:strCache>
            </c:strRef>
          </c:tx>
          <c:spPr>
            <a:ln w="19050">
              <a:solidFill>
                <a:srgbClr val="62F200"/>
              </a:solidFill>
              <a:prstDash val="solid"/>
            </a:ln>
          </c:spPr>
          <c:marker>
            <c:symbol val="none"/>
          </c:marker>
          <c:cat>
            <c:strRef>
              <c:extLst>
                <c:ext xmlns:c15="http://schemas.microsoft.com/office/drawing/2012/chart" uri="{02D57815-91ED-43cb-92C2-25804820EDAC}">
                  <c15:fullRef>
                    <c15:sqref>'Employment Wages and Costs'!$C$21:$AC$21</c15:sqref>
                  </c15:fullRef>
                </c:ext>
              </c:extLst>
              <c:f>'Employment Wages and Costs'!$C$21:$V$21</c:f>
              <c:strCache>
                <c:ptCount val="20"/>
                <c:pt idx="1">
                  <c:v>2017Q1</c:v>
                </c:pt>
                <c:pt idx="5">
                  <c:v>2018Q1</c:v>
                </c:pt>
                <c:pt idx="9">
                  <c:v>2019Q1</c:v>
                </c:pt>
                <c:pt idx="13">
                  <c:v>2020Q1</c:v>
                </c:pt>
                <c:pt idx="17">
                  <c:v>2021Q1</c:v>
                </c:pt>
              </c:strCache>
            </c:strRef>
          </c:cat>
          <c:val>
            <c:numRef>
              <c:extLst>
                <c:ext xmlns:c15="http://schemas.microsoft.com/office/drawing/2012/chart" uri="{02D57815-91ED-43cb-92C2-25804820EDAC}">
                  <c15:fullRef>
                    <c15:sqref>'Employment Wages and Costs'!$C$17:$AC$17</c15:sqref>
                  </c15:fullRef>
                </c:ext>
              </c:extLst>
              <c:f>'Employment Wages and Costs'!$C$17:$V$17</c:f>
              <c:numCache>
                <c:formatCode>0.00</c:formatCode>
                <c:ptCount val="20"/>
                <c:pt idx="3">
                  <c:v>3.8445437500000001</c:v>
                </c:pt>
                <c:pt idx="4">
                  <c:v>3.5236125</c:v>
                </c:pt>
                <c:pt idx="5">
                  <c:v>3.2369062499999997</c:v>
                </c:pt>
                <c:pt idx="6">
                  <c:v>2.9518187500000006</c:v>
                </c:pt>
                <c:pt idx="7">
                  <c:v>2.8615250000000003</c:v>
                </c:pt>
                <c:pt idx="8">
                  <c:v>2.8139750000000001</c:v>
                </c:pt>
                <c:pt idx="9">
                  <c:v>2.8304125000000004</c:v>
                </c:pt>
                <c:pt idx="10">
                  <c:v>2.9160750000000002</c:v>
                </c:pt>
                <c:pt idx="11">
                  <c:v>2.818225</c:v>
                </c:pt>
                <c:pt idx="12">
                  <c:v>2.7569124999999999</c:v>
                </c:pt>
                <c:pt idx="13">
                  <c:v>2.57689375</c:v>
                </c:pt>
                <c:pt idx="14">
                  <c:v>1.9887375</c:v>
                </c:pt>
                <c:pt idx="15">
                  <c:v>0.71854375000000026</c:v>
                </c:pt>
                <c:pt idx="16">
                  <c:v>-0.77039374999999966</c:v>
                </c:pt>
                <c:pt idx="17">
                  <c:v>-2.1993937500000005</c:v>
                </c:pt>
                <c:pt idx="18">
                  <c:v>-2.791525</c:v>
                </c:pt>
              </c:numCache>
            </c:numRef>
          </c:val>
          <c:smooth val="0"/>
          <c:extLst>
            <c:ext xmlns:c16="http://schemas.microsoft.com/office/drawing/2014/chart" uri="{C3380CC4-5D6E-409C-BE32-E72D297353CC}">
              <c16:uniqueId val="{00000001-0D61-4914-A374-15703DF3499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5"/>
          <c:min val="-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59480440389594E-2"/>
          <c:y val="0.13738075868140054"/>
          <c:w val="0.844805022025376"/>
          <c:h val="0.72927854606409492"/>
        </c:manualLayout>
      </c:layout>
      <c:lineChart>
        <c:grouping val="standard"/>
        <c:varyColors val="0"/>
        <c:ser>
          <c:idx val="1"/>
          <c:order val="0"/>
          <c:tx>
            <c:strRef>
              <c:f>'Employment Wages and Costs'!$B$50</c:f>
              <c:strCache>
                <c:ptCount val="1"/>
                <c:pt idx="0">
                  <c:v> Weighted Average</c:v>
                </c:pt>
              </c:strCache>
            </c:strRef>
          </c:tx>
          <c:spPr>
            <a:ln w="31750">
              <a:solidFill>
                <a:srgbClr val="008241"/>
              </a:solidFill>
            </a:ln>
          </c:spPr>
          <c:marker>
            <c:symbol val="none"/>
          </c:marker>
          <c:cat>
            <c:strRef>
              <c:extLst>
                <c:ext xmlns:c15="http://schemas.microsoft.com/office/drawing/2012/chart" uri="{02D57815-91ED-43cb-92C2-25804820EDAC}">
                  <c15:fullRef>
                    <c15:sqref>'Employment Wages and Costs'!$C$55:$AC$55</c15:sqref>
                  </c15:fullRef>
                </c:ext>
              </c:extLst>
              <c:f>'Employment Wages and Costs'!$C$55:$V$55</c:f>
              <c:strCache>
                <c:ptCount val="20"/>
                <c:pt idx="1">
                  <c:v>2017Q1</c:v>
                </c:pt>
                <c:pt idx="5">
                  <c:v>2018Q1</c:v>
                </c:pt>
                <c:pt idx="9">
                  <c:v>2019Q1</c:v>
                </c:pt>
                <c:pt idx="13">
                  <c:v>2020Q1</c:v>
                </c:pt>
                <c:pt idx="17">
                  <c:v>2021Q1</c:v>
                </c:pt>
              </c:strCache>
            </c:strRef>
          </c:cat>
          <c:val>
            <c:numRef>
              <c:extLst>
                <c:ext xmlns:c15="http://schemas.microsoft.com/office/drawing/2012/chart" uri="{02D57815-91ED-43cb-92C2-25804820EDAC}">
                  <c15:fullRef>
                    <c15:sqref>'Employment Wages and Costs'!$C$50:$AC$50</c15:sqref>
                  </c15:fullRef>
                </c:ext>
              </c:extLst>
              <c:f>'Employment Wages and Costs'!$C$50:$V$50</c:f>
              <c:numCache>
                <c:formatCode>0.00</c:formatCode>
                <c:ptCount val="20"/>
                <c:pt idx="0">
                  <c:v>1.0002999999999997</c:v>
                </c:pt>
                <c:pt idx="1">
                  <c:v>1.4545999999999999</c:v>
                </c:pt>
                <c:pt idx="2">
                  <c:v>1.5521250000000004</c:v>
                </c:pt>
                <c:pt idx="3">
                  <c:v>1.3785749999999997</c:v>
                </c:pt>
                <c:pt idx="4">
                  <c:v>1.8184000000000002</c:v>
                </c:pt>
                <c:pt idx="5">
                  <c:v>1.7380250000000002</c:v>
                </c:pt>
                <c:pt idx="6">
                  <c:v>1.6292250000000001</c:v>
                </c:pt>
                <c:pt idx="7">
                  <c:v>1.6217249999999999</c:v>
                </c:pt>
                <c:pt idx="8">
                  <c:v>1.4134000000000002</c:v>
                </c:pt>
                <c:pt idx="9">
                  <c:v>1.4208499999999997</c:v>
                </c:pt>
                <c:pt idx="10">
                  <c:v>1.2149249999999998</c:v>
                </c:pt>
                <c:pt idx="11">
                  <c:v>1.1375</c:v>
                </c:pt>
                <c:pt idx="12">
                  <c:v>1.3558749999999997</c:v>
                </c:pt>
                <c:pt idx="13">
                  <c:v>-4.8100000000000025E-2</c:v>
                </c:pt>
                <c:pt idx="14">
                  <c:v>-2.8136750000000017</c:v>
                </c:pt>
                <c:pt idx="15">
                  <c:v>-0.7485999999999996</c:v>
                </c:pt>
                <c:pt idx="16">
                  <c:v>1.6526750000000003</c:v>
                </c:pt>
                <c:pt idx="17">
                  <c:v>2.5704749999999996</c:v>
                </c:pt>
                <c:pt idx="18">
                  <c:v>3.0429500000000003</c:v>
                </c:pt>
              </c:numCache>
            </c:numRef>
          </c:val>
          <c:smooth val="0"/>
          <c:extLst>
            <c:ext xmlns:c16="http://schemas.microsoft.com/office/drawing/2014/chart" uri="{C3380CC4-5D6E-409C-BE32-E72D297353CC}">
              <c16:uniqueId val="{00000000-3851-4A31-A276-BE21A6459AB8}"/>
            </c:ext>
          </c:extLst>
        </c:ser>
        <c:ser>
          <c:idx val="0"/>
          <c:order val="1"/>
          <c:tx>
            <c:strRef>
              <c:f>'Employment Wages and Costs'!$B$51</c:f>
              <c:strCache>
                <c:ptCount val="1"/>
                <c:pt idx="0">
                  <c:v> Moving Average (4Q)</c:v>
                </c:pt>
              </c:strCache>
            </c:strRef>
          </c:tx>
          <c:spPr>
            <a:ln w="19050">
              <a:solidFill>
                <a:srgbClr val="62F200"/>
              </a:solidFill>
              <a:prstDash val="solid"/>
            </a:ln>
          </c:spPr>
          <c:marker>
            <c:symbol val="none"/>
          </c:marker>
          <c:cat>
            <c:strRef>
              <c:extLst>
                <c:ext xmlns:c15="http://schemas.microsoft.com/office/drawing/2012/chart" uri="{02D57815-91ED-43cb-92C2-25804820EDAC}">
                  <c15:fullRef>
                    <c15:sqref>'Employment Wages and Costs'!$C$55:$AC$55</c15:sqref>
                  </c15:fullRef>
                </c:ext>
              </c:extLst>
              <c:f>'Employment Wages and Costs'!$C$55:$V$55</c:f>
              <c:strCache>
                <c:ptCount val="20"/>
                <c:pt idx="1">
                  <c:v>2017Q1</c:v>
                </c:pt>
                <c:pt idx="5">
                  <c:v>2018Q1</c:v>
                </c:pt>
                <c:pt idx="9">
                  <c:v>2019Q1</c:v>
                </c:pt>
                <c:pt idx="13">
                  <c:v>2020Q1</c:v>
                </c:pt>
                <c:pt idx="17">
                  <c:v>2021Q1</c:v>
                </c:pt>
              </c:strCache>
            </c:strRef>
          </c:cat>
          <c:val>
            <c:numRef>
              <c:extLst>
                <c:ext xmlns:c15="http://schemas.microsoft.com/office/drawing/2012/chart" uri="{02D57815-91ED-43cb-92C2-25804820EDAC}">
                  <c15:fullRef>
                    <c15:sqref>'Employment Wages and Costs'!$C$51:$AC$51</c15:sqref>
                  </c15:fullRef>
                </c:ext>
              </c:extLst>
              <c:f>'Employment Wages and Costs'!$C$51:$V$51</c:f>
              <c:numCache>
                <c:formatCode>0.00</c:formatCode>
                <c:ptCount val="20"/>
                <c:pt idx="3">
                  <c:v>1.3463999999999998</c:v>
                </c:pt>
                <c:pt idx="4">
                  <c:v>1.5509250000000001</c:v>
                </c:pt>
                <c:pt idx="5">
                  <c:v>1.6217812500000002</c:v>
                </c:pt>
                <c:pt idx="6">
                  <c:v>1.6410562500000001</c:v>
                </c:pt>
                <c:pt idx="7">
                  <c:v>1.7018437500000001</c:v>
                </c:pt>
                <c:pt idx="8">
                  <c:v>1.60059375</c:v>
                </c:pt>
                <c:pt idx="9">
                  <c:v>1.5213000000000001</c:v>
                </c:pt>
                <c:pt idx="10">
                  <c:v>1.4177249999999999</c:v>
                </c:pt>
                <c:pt idx="11">
                  <c:v>1.29666875</c:v>
                </c:pt>
                <c:pt idx="12">
                  <c:v>1.2822874999999998</c:v>
                </c:pt>
                <c:pt idx="13">
                  <c:v>0.91504999999999992</c:v>
                </c:pt>
                <c:pt idx="14">
                  <c:v>-9.2100000000000515E-2</c:v>
                </c:pt>
                <c:pt idx="15">
                  <c:v>-0.56362500000000038</c:v>
                </c:pt>
                <c:pt idx="16">
                  <c:v>-0.48942500000000022</c:v>
                </c:pt>
                <c:pt idx="17">
                  <c:v>0.16521874999999964</c:v>
                </c:pt>
                <c:pt idx="18">
                  <c:v>1.629375</c:v>
                </c:pt>
              </c:numCache>
            </c:numRef>
          </c:val>
          <c:smooth val="0"/>
          <c:extLst>
            <c:ext xmlns:c16="http://schemas.microsoft.com/office/drawing/2014/chart" uri="{C3380CC4-5D6E-409C-BE32-E72D297353CC}">
              <c16:uniqueId val="{00000001-3851-4A31-A276-BE21A6459AB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4"/>
          <c:min val="-4"/>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'Employment Wages and Costs'!$B$22</c:f>
              <c:strCache>
                <c:ptCount val="1"/>
                <c:pt idx="0">
                  <c:v>Manufacturing</c:v>
                </c:pt>
              </c:strCache>
            </c:strRef>
          </c:tx>
          <c:spPr>
            <a:ln>
              <a:solidFill>
                <a:srgbClr val="008C45"/>
              </a:solidFill>
            </a:ln>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Costs'!$C$22:$AC$22</c15:sqref>
                  </c15:fullRef>
                </c:ext>
              </c:extLst>
              <c:f>'Employment Wages and Costs'!$C$22:$Z$22</c:f>
              <c:numCache>
                <c:formatCode>0.0</c:formatCode>
                <c:ptCount val="24"/>
                <c:pt idx="0">
                  <c:v>2.4020000000000001</c:v>
                </c:pt>
                <c:pt idx="1">
                  <c:v>2.2429999999999999</c:v>
                </c:pt>
                <c:pt idx="2">
                  <c:v>3.044</c:v>
                </c:pt>
                <c:pt idx="3">
                  <c:v>3.7469999999999999</c:v>
                </c:pt>
                <c:pt idx="4">
                  <c:v>3.8180000000000001</c:v>
                </c:pt>
                <c:pt idx="5">
                  <c:v>3.5950000000000002</c:v>
                </c:pt>
                <c:pt idx="6">
                  <c:v>2.6139999999999999</c:v>
                </c:pt>
                <c:pt idx="7">
                  <c:v>2.536</c:v>
                </c:pt>
                <c:pt idx="8">
                  <c:v>2.3820000000000001</c:v>
                </c:pt>
                <c:pt idx="9">
                  <c:v>1.875</c:v>
                </c:pt>
                <c:pt idx="10">
                  <c:v>1.6719999999999999</c:v>
                </c:pt>
                <c:pt idx="11">
                  <c:v>0.48199999999999998</c:v>
                </c:pt>
                <c:pt idx="12">
                  <c:v>0.30499999999999999</c:v>
                </c:pt>
                <c:pt idx="13">
                  <c:v>0.20300000000000001</c:v>
                </c:pt>
                <c:pt idx="14">
                  <c:v>-1.7450000000000001</c:v>
                </c:pt>
                <c:pt idx="15">
                  <c:v>-4.8559999999999999</c:v>
                </c:pt>
                <c:pt idx="16">
                  <c:v>-6.1530000000000005</c:v>
                </c:pt>
                <c:pt idx="17">
                  <c:v>-6.9459999999999997</c:v>
                </c:pt>
                <c:pt idx="18">
                  <c:v>-4.4450000000000003</c:v>
                </c:pt>
                <c:pt idx="19">
                  <c:v>-0.88</c:v>
                </c:pt>
              </c:numCache>
            </c:numRef>
          </c:val>
          <c:smooth val="0"/>
          <c:extLst>
            <c:ext xmlns:c16="http://schemas.microsoft.com/office/drawing/2014/chart" uri="{C3380CC4-5D6E-409C-BE32-E72D297353CC}">
              <c16:uniqueId val="{00000000-BCA4-4AF3-A1C6-D61DE68F23BC}"/>
            </c:ext>
          </c:extLst>
        </c:ser>
        <c:ser>
          <c:idx val="0"/>
          <c:order val="1"/>
          <c:tx>
            <c:strRef>
              <c:f>'Employment Wages and Costs'!$B$56</c:f>
              <c:strCache>
                <c:ptCount val="1"/>
                <c:pt idx="0">
                  <c:v>Manufacturing</c:v>
                </c:pt>
              </c:strCache>
            </c:strRef>
          </c:tx>
          <c:spPr>
            <a:ln>
              <a:solidFill>
                <a:srgbClr val="00CC00"/>
              </a:solidFill>
              <a:prstDash val="sysDash"/>
            </a:ln>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Costs'!$C$56:$AC$56</c15:sqref>
                  </c15:fullRef>
                </c:ext>
              </c:extLst>
              <c:f>'Employment Wages and Costs'!$C$56:$Z$56</c:f>
              <c:numCache>
                <c:formatCode>0.0</c:formatCode>
                <c:ptCount val="24"/>
                <c:pt idx="4">
                  <c:v>0.182</c:v>
                </c:pt>
                <c:pt idx="5">
                  <c:v>1.383</c:v>
                </c:pt>
                <c:pt idx="6">
                  <c:v>0.97</c:v>
                </c:pt>
                <c:pt idx="7">
                  <c:v>0.33400000000000002</c:v>
                </c:pt>
                <c:pt idx="8">
                  <c:v>1.1599999999999999</c:v>
                </c:pt>
                <c:pt idx="9">
                  <c:v>1.2630000000000001</c:v>
                </c:pt>
                <c:pt idx="10">
                  <c:v>0.23200000000000001</c:v>
                </c:pt>
                <c:pt idx="11">
                  <c:v>0.29899999999999999</c:v>
                </c:pt>
                <c:pt idx="12">
                  <c:v>-5.9000000000000004E-2</c:v>
                </c:pt>
                <c:pt idx="13">
                  <c:v>2E-3</c:v>
                </c:pt>
                <c:pt idx="14">
                  <c:v>4.0000000000000001E-3</c:v>
                </c:pt>
                <c:pt idx="15">
                  <c:v>-0.47100000000000003</c:v>
                </c:pt>
                <c:pt idx="16">
                  <c:v>-0.76900000000000002</c:v>
                </c:pt>
                <c:pt idx="17">
                  <c:v>-2.5220000000000002</c:v>
                </c:pt>
                <c:pt idx="18">
                  <c:v>-6.1530000000000005</c:v>
                </c:pt>
                <c:pt idx="19">
                  <c:v>-2.0110000000000001</c:v>
                </c:pt>
                <c:pt idx="20">
                  <c:v>0.27600000000000002</c:v>
                </c:pt>
                <c:pt idx="21">
                  <c:v>1.0469999999999999</c:v>
                </c:pt>
                <c:pt idx="22">
                  <c:v>2.2069999999999999</c:v>
                </c:pt>
                <c:pt idx="23">
                  <c:v>2.0539999999999998</c:v>
                </c:pt>
              </c:numCache>
            </c:numRef>
          </c:val>
          <c:smooth val="0"/>
          <c:extLst>
            <c:ext xmlns:c16="http://schemas.microsoft.com/office/drawing/2014/chart" uri="{C3380CC4-5D6E-409C-BE32-E72D297353CC}">
              <c16:uniqueId val="{00000001-DE5E-4EC7-A936-7AE70317366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'Sales and Prices'!$B$115</c:f>
              <c:strCache>
                <c:ptCount val="1"/>
                <c:pt idx="0">
                  <c:v>&lt;0%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Prices'!$C$115:$AC$115</c15:sqref>
                  </c15:fullRef>
                </c:ext>
              </c:extLst>
              <c:f>'Sales and Prices'!$C$115:$V$115</c:f>
              <c:numCache>
                <c:formatCode>0</c:formatCode>
                <c:ptCount val="20"/>
                <c:pt idx="0">
                  <c:v>7.6660000000000004</c:v>
                </c:pt>
                <c:pt idx="1">
                  <c:v>6.0750000000000002</c:v>
                </c:pt>
                <c:pt idx="2">
                  <c:v>6.96</c:v>
                </c:pt>
                <c:pt idx="3">
                  <c:v>7.907</c:v>
                </c:pt>
                <c:pt idx="4">
                  <c:v>8.6069999999999993</c:v>
                </c:pt>
                <c:pt idx="5">
                  <c:v>8.468</c:v>
                </c:pt>
                <c:pt idx="6">
                  <c:v>7.4779999999999998</c:v>
                </c:pt>
                <c:pt idx="7">
                  <c:v>7.5250000000000004</c:v>
                </c:pt>
                <c:pt idx="8">
                  <c:v>8.0969999999999995</c:v>
                </c:pt>
                <c:pt idx="9">
                  <c:v>9.104000000000001</c:v>
                </c:pt>
                <c:pt idx="10">
                  <c:v>8.1259999999999994</c:v>
                </c:pt>
                <c:pt idx="11">
                  <c:v>8.593</c:v>
                </c:pt>
                <c:pt idx="12">
                  <c:v>7.508</c:v>
                </c:pt>
                <c:pt idx="13">
                  <c:v>12.612</c:v>
                </c:pt>
                <c:pt idx="14">
                  <c:v>14.819000000000001</c:v>
                </c:pt>
                <c:pt idx="15">
                  <c:v>11.341000000000001</c:v>
                </c:pt>
                <c:pt idx="16">
                  <c:v>9.327</c:v>
                </c:pt>
                <c:pt idx="17">
                  <c:v>9.0779999999999994</c:v>
                </c:pt>
                <c:pt idx="18">
                  <c:v>6.7309999999999999</c:v>
                </c:pt>
                <c:pt idx="19">
                  <c:v>6.2</c:v>
                </c:pt>
              </c:numCache>
            </c:numRef>
          </c:val>
          <c:extLst>
            <c:ext xmlns:c16="http://schemas.microsoft.com/office/drawing/2014/chart" uri="{C3380CC4-5D6E-409C-BE32-E72D297353CC}">
              <c16:uniqueId val="{00000000-A93C-43D2-88B5-0BF978B9F4B4}"/>
            </c:ext>
          </c:extLst>
        </c:ser>
        <c:ser>
          <c:idx val="0"/>
          <c:order val="1"/>
          <c:tx>
            <c:strRef>
              <c:f>'Sales and Prices'!$B$116</c:f>
              <c:strCache>
                <c:ptCount val="1"/>
                <c:pt idx="0">
                  <c:v>≥0% to 2%</c:v>
                </c:pt>
              </c:strCache>
            </c:strRef>
          </c:tx>
          <c:spPr>
            <a:solidFill>
              <a:srgbClr val="002082">
                <a:alpha val="17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Prices'!$C$116:$AC$116</c15:sqref>
                  </c15:fullRef>
                </c:ext>
              </c:extLst>
              <c:f>'Sales and Prices'!$C$116:$V$116</c:f>
              <c:numCache>
                <c:formatCode>0</c:formatCode>
                <c:ptCount val="20"/>
                <c:pt idx="0">
                  <c:v>31.434000000000001</c:v>
                </c:pt>
                <c:pt idx="1">
                  <c:v>33.691000000000003</c:v>
                </c:pt>
                <c:pt idx="2">
                  <c:v>33.352000000000004</c:v>
                </c:pt>
                <c:pt idx="3">
                  <c:v>32.927</c:v>
                </c:pt>
                <c:pt idx="4">
                  <c:v>32.991</c:v>
                </c:pt>
                <c:pt idx="5">
                  <c:v>31.766000000000002</c:v>
                </c:pt>
                <c:pt idx="6">
                  <c:v>34.672000000000004</c:v>
                </c:pt>
                <c:pt idx="7">
                  <c:v>34.294000000000004</c:v>
                </c:pt>
                <c:pt idx="8">
                  <c:v>32.027999999999999</c:v>
                </c:pt>
                <c:pt idx="9">
                  <c:v>31.629000000000001</c:v>
                </c:pt>
                <c:pt idx="10">
                  <c:v>33.627000000000002</c:v>
                </c:pt>
                <c:pt idx="11">
                  <c:v>32.265999999999998</c:v>
                </c:pt>
                <c:pt idx="12">
                  <c:v>34.881999999999998</c:v>
                </c:pt>
                <c:pt idx="13">
                  <c:v>34.253999999999998</c:v>
                </c:pt>
                <c:pt idx="14">
                  <c:v>39.048999999999999</c:v>
                </c:pt>
                <c:pt idx="15">
                  <c:v>38.154000000000003</c:v>
                </c:pt>
                <c:pt idx="16">
                  <c:v>34.555999999999997</c:v>
                </c:pt>
                <c:pt idx="17">
                  <c:v>33.204000000000001</c:v>
                </c:pt>
                <c:pt idx="18">
                  <c:v>27.955000000000002</c:v>
                </c:pt>
                <c:pt idx="19">
                  <c:v>21.696999999999999</c:v>
                </c:pt>
              </c:numCache>
            </c:numRef>
          </c:val>
          <c:extLst>
            <c:ext xmlns:c16="http://schemas.microsoft.com/office/drawing/2014/chart" uri="{C3380CC4-5D6E-409C-BE32-E72D297353CC}">
              <c16:uniqueId val="{00000001-A93C-43D2-88B5-0BF978B9F4B4}"/>
            </c:ext>
          </c:extLst>
        </c:ser>
        <c:ser>
          <c:idx val="1"/>
          <c:order val="2"/>
          <c:tx>
            <c:strRef>
              <c:f>'Sales and Prices'!$B$117</c:f>
              <c:strCache>
                <c:ptCount val="1"/>
                <c:pt idx="0">
                  <c:v>≥2% to 4%</c:v>
                </c:pt>
              </c:strCache>
            </c:strRef>
          </c:tx>
          <c:spPr>
            <a:solidFill>
              <a:srgbClr val="002082">
                <a:alpha val="34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Prices'!$C$117:$AC$117</c15:sqref>
                  </c15:fullRef>
                </c:ext>
              </c:extLst>
              <c:f>'Sales and Prices'!$C$117:$V$117</c:f>
              <c:numCache>
                <c:formatCode>0</c:formatCode>
                <c:ptCount val="20"/>
                <c:pt idx="0">
                  <c:v>30.254000000000001</c:v>
                </c:pt>
                <c:pt idx="1">
                  <c:v>31.060000000000002</c:v>
                </c:pt>
                <c:pt idx="2">
                  <c:v>33.465000000000003</c:v>
                </c:pt>
                <c:pt idx="3">
                  <c:v>32.844000000000001</c:v>
                </c:pt>
                <c:pt idx="4">
                  <c:v>32.658999999999999</c:v>
                </c:pt>
                <c:pt idx="5">
                  <c:v>35.893999999999998</c:v>
                </c:pt>
                <c:pt idx="6">
                  <c:v>33</c:v>
                </c:pt>
                <c:pt idx="7">
                  <c:v>33.340000000000003</c:v>
                </c:pt>
                <c:pt idx="8">
                  <c:v>34.780999999999999</c:v>
                </c:pt>
                <c:pt idx="9">
                  <c:v>35.041000000000004</c:v>
                </c:pt>
                <c:pt idx="10">
                  <c:v>34.57</c:v>
                </c:pt>
                <c:pt idx="11">
                  <c:v>34.950000000000003</c:v>
                </c:pt>
                <c:pt idx="12">
                  <c:v>35.308999999999997</c:v>
                </c:pt>
                <c:pt idx="13">
                  <c:v>31.274000000000001</c:v>
                </c:pt>
                <c:pt idx="14">
                  <c:v>25.51</c:v>
                </c:pt>
                <c:pt idx="15">
                  <c:v>28.103000000000002</c:v>
                </c:pt>
                <c:pt idx="16">
                  <c:v>29.547000000000001</c:v>
                </c:pt>
                <c:pt idx="17">
                  <c:v>29.055</c:v>
                </c:pt>
                <c:pt idx="18">
                  <c:v>29.288</c:v>
                </c:pt>
                <c:pt idx="19">
                  <c:v>29.292000000000002</c:v>
                </c:pt>
              </c:numCache>
            </c:numRef>
          </c:val>
          <c:extLst>
            <c:ext xmlns:c16="http://schemas.microsoft.com/office/drawing/2014/chart" uri="{C3380CC4-5D6E-409C-BE32-E72D297353CC}">
              <c16:uniqueId val="{00000002-A93C-43D2-88B5-0BF978B9F4B4}"/>
            </c:ext>
          </c:extLst>
        </c:ser>
        <c:ser>
          <c:idx val="2"/>
          <c:order val="3"/>
          <c:tx>
            <c:strRef>
              <c:f>'Sales and Prices'!$B$118</c:f>
              <c:strCache>
                <c:ptCount val="1"/>
                <c:pt idx="0">
                  <c:v>≥4% to 6%</c:v>
                </c:pt>
              </c:strCache>
            </c:strRef>
          </c:tx>
          <c:spPr>
            <a:solidFill>
              <a:srgbClr val="002082">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Prices'!$C$118:$AC$118</c15:sqref>
                  </c15:fullRef>
                </c:ext>
              </c:extLst>
              <c:f>'Sales and Prices'!$C$118:$V$118</c:f>
              <c:numCache>
                <c:formatCode>0</c:formatCode>
                <c:ptCount val="20"/>
                <c:pt idx="0">
                  <c:v>16.407</c:v>
                </c:pt>
                <c:pt idx="1">
                  <c:v>16.971</c:v>
                </c:pt>
                <c:pt idx="2">
                  <c:v>15.936</c:v>
                </c:pt>
                <c:pt idx="3">
                  <c:v>16.280999999999999</c:v>
                </c:pt>
                <c:pt idx="4">
                  <c:v>15.208</c:v>
                </c:pt>
                <c:pt idx="5">
                  <c:v>15.280000000000001</c:v>
                </c:pt>
                <c:pt idx="6">
                  <c:v>15.649000000000001</c:v>
                </c:pt>
                <c:pt idx="7">
                  <c:v>15.506</c:v>
                </c:pt>
                <c:pt idx="8">
                  <c:v>15.312000000000001</c:v>
                </c:pt>
                <c:pt idx="9">
                  <c:v>14.785</c:v>
                </c:pt>
                <c:pt idx="10">
                  <c:v>15.548</c:v>
                </c:pt>
                <c:pt idx="11">
                  <c:v>15.468</c:v>
                </c:pt>
                <c:pt idx="12">
                  <c:v>13.211</c:v>
                </c:pt>
                <c:pt idx="13">
                  <c:v>13.175000000000001</c:v>
                </c:pt>
                <c:pt idx="14">
                  <c:v>12.561</c:v>
                </c:pt>
                <c:pt idx="15">
                  <c:v>12.101000000000001</c:v>
                </c:pt>
                <c:pt idx="16">
                  <c:v>13.817</c:v>
                </c:pt>
                <c:pt idx="17">
                  <c:v>15.6</c:v>
                </c:pt>
                <c:pt idx="18">
                  <c:v>19.181000000000001</c:v>
                </c:pt>
                <c:pt idx="19">
                  <c:v>20.707000000000001</c:v>
                </c:pt>
              </c:numCache>
            </c:numRef>
          </c:val>
          <c:extLst>
            <c:ext xmlns:c16="http://schemas.microsoft.com/office/drawing/2014/chart" uri="{C3380CC4-5D6E-409C-BE32-E72D297353CC}">
              <c16:uniqueId val="{00000003-A93C-43D2-88B5-0BF978B9F4B4}"/>
            </c:ext>
          </c:extLst>
        </c:ser>
        <c:ser>
          <c:idx val="4"/>
          <c:order val="4"/>
          <c:tx>
            <c:strRef>
              <c:f>'Sales and Prices'!$B$119</c:f>
              <c:strCache>
                <c:ptCount val="1"/>
                <c:pt idx="0">
                  <c:v>≥6% to 8%</c:v>
                </c:pt>
              </c:strCache>
            </c:strRef>
          </c:tx>
          <c:spPr>
            <a:solidFill>
              <a:srgbClr val="002082">
                <a:alpha val="67000"/>
              </a:srgbClr>
            </a:solidFill>
          </c:spPr>
          <c:invertIfNegative val="0"/>
          <c:dLbls>
            <c:dLbl>
              <c:idx val="10"/>
              <c:layout>
                <c:manualLayout>
                  <c:x val="0"/>
                  <c:y val="3.04255012777692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3C-43D2-88B5-0BF978B9F4B4}"/>
                </c:ext>
              </c:extLst>
            </c:dLbl>
            <c:dLbl>
              <c:idx val="11"/>
              <c:layout>
                <c:manualLayout>
                  <c:x val="-9.7851210362234925E-17"/>
                  <c:y val="-3.611983737842357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3C-43D2-88B5-0BF978B9F4B4}"/>
                </c:ext>
              </c:extLst>
            </c:dLbl>
            <c:dLbl>
              <c:idx val="12"/>
              <c:layout>
                <c:manualLayout>
                  <c:x val="0"/>
                  <c:y val="3.06061044959885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3C-43D2-88B5-0BF978B9F4B4}"/>
                </c:ext>
              </c:extLst>
            </c:dLbl>
            <c:dLbl>
              <c:idx val="13"/>
              <c:layout>
                <c:manualLayout>
                  <c:x val="0"/>
                  <c:y val="-1.8181126197136255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3C-43D2-88B5-0BF978B9F4B4}"/>
                </c:ext>
              </c:extLst>
            </c:dLbl>
            <c:dLbl>
              <c:idx val="14"/>
              <c:layout>
                <c:manualLayout>
                  <c:x val="0"/>
                  <c:y val="6.103038962386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3C-43D2-88B5-0BF978B9F4B4}"/>
                </c:ext>
              </c:extLst>
            </c:dLbl>
            <c:dLbl>
              <c:idx val="15"/>
              <c:layout>
                <c:manualLayout>
                  <c:x val="0"/>
                  <c:y val="3.06048883460948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3C-43D2-88B5-0BF978B9F4B4}"/>
                </c:ext>
              </c:extLst>
            </c:dLbl>
            <c:dLbl>
              <c:idx val="16"/>
              <c:layout>
                <c:manualLayout>
                  <c:x val="0"/>
                  <c:y val="-3.611983737831069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3C-43D2-88B5-0BF978B9F4B4}"/>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Prices'!$C$119:$AC$119</c15:sqref>
                  </c15:fullRef>
                </c:ext>
              </c:extLst>
              <c:f>'Sales and Prices'!$C$119:$V$119</c:f>
              <c:numCache>
                <c:formatCode>0</c:formatCode>
                <c:ptCount val="20"/>
                <c:pt idx="0">
                  <c:v>3.7570000000000001</c:v>
                </c:pt>
                <c:pt idx="1">
                  <c:v>4.6959999999999997</c:v>
                </c:pt>
                <c:pt idx="2">
                  <c:v>4.2300000000000004</c:v>
                </c:pt>
                <c:pt idx="3">
                  <c:v>3.8810000000000002</c:v>
                </c:pt>
                <c:pt idx="4">
                  <c:v>5.516</c:v>
                </c:pt>
                <c:pt idx="5">
                  <c:v>3.6390000000000002</c:v>
                </c:pt>
                <c:pt idx="6">
                  <c:v>3.7410000000000001</c:v>
                </c:pt>
                <c:pt idx="7">
                  <c:v>3.7040000000000002</c:v>
                </c:pt>
                <c:pt idx="8">
                  <c:v>4.0209999999999999</c:v>
                </c:pt>
                <c:pt idx="9">
                  <c:v>3.5950000000000002</c:v>
                </c:pt>
                <c:pt idx="10">
                  <c:v>3.2309999999999999</c:v>
                </c:pt>
                <c:pt idx="11">
                  <c:v>3.1640000000000001</c:v>
                </c:pt>
                <c:pt idx="12">
                  <c:v>3.3410000000000002</c:v>
                </c:pt>
                <c:pt idx="13">
                  <c:v>3.6280000000000001</c:v>
                </c:pt>
                <c:pt idx="14">
                  <c:v>2.5289999999999999</c:v>
                </c:pt>
                <c:pt idx="15">
                  <c:v>3.0680000000000001</c:v>
                </c:pt>
                <c:pt idx="16">
                  <c:v>3.3000000000000003</c:v>
                </c:pt>
                <c:pt idx="17">
                  <c:v>3.621</c:v>
                </c:pt>
                <c:pt idx="18">
                  <c:v>5.6879999999999997</c:v>
                </c:pt>
                <c:pt idx="19">
                  <c:v>6.3680000000000003</c:v>
                </c:pt>
              </c:numCache>
            </c:numRef>
          </c:val>
          <c:extLst>
            <c:ext xmlns:c16="http://schemas.microsoft.com/office/drawing/2014/chart" uri="{C3380CC4-5D6E-409C-BE32-E72D297353CC}">
              <c16:uniqueId val="{0000000A-A93C-43D2-88B5-0BF978B9F4B4}"/>
            </c:ext>
          </c:extLst>
        </c:ser>
        <c:ser>
          <c:idx val="5"/>
          <c:order val="5"/>
          <c:tx>
            <c:strRef>
              <c:f>'Sales and Prices'!$B$120</c:f>
              <c:strCache>
                <c:ptCount val="1"/>
                <c:pt idx="0">
                  <c:v>≥8% to 10%</c:v>
                </c:pt>
              </c:strCache>
            </c:strRef>
          </c:tx>
          <c:spPr>
            <a:solidFill>
              <a:srgbClr val="002082">
                <a:alpha val="84000"/>
              </a:srgbClr>
            </a:solidFill>
          </c:spPr>
          <c:invertIfNegative val="0"/>
          <c:dLbls>
            <c:dLbl>
              <c:idx val="14"/>
              <c:layout>
                <c:manualLayout>
                  <c:x val="-1.9505175241059493E-16"/>
                  <c:y val="3.060610449598841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3C-43D2-88B5-0BF978B9F4B4}"/>
                </c:ext>
              </c:extLst>
            </c:dLbl>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Prices'!$C$120:$AC$120</c15:sqref>
                  </c15:fullRef>
                </c:ext>
              </c:extLst>
              <c:f>'Sales and Prices'!$C$120:$V$120</c:f>
              <c:numCache>
                <c:formatCode>0</c:formatCode>
                <c:ptCount val="20"/>
                <c:pt idx="0">
                  <c:v>2.5140000000000002</c:v>
                </c:pt>
                <c:pt idx="1">
                  <c:v>1.8580000000000001</c:v>
                </c:pt>
                <c:pt idx="2">
                  <c:v>1.2270000000000001</c:v>
                </c:pt>
                <c:pt idx="3">
                  <c:v>1.226</c:v>
                </c:pt>
                <c:pt idx="4">
                  <c:v>1.125</c:v>
                </c:pt>
                <c:pt idx="5">
                  <c:v>1.349</c:v>
                </c:pt>
                <c:pt idx="6">
                  <c:v>1.393</c:v>
                </c:pt>
                <c:pt idx="7">
                  <c:v>1.0880000000000001</c:v>
                </c:pt>
                <c:pt idx="8">
                  <c:v>1.1970000000000001</c:v>
                </c:pt>
                <c:pt idx="9">
                  <c:v>1.21</c:v>
                </c:pt>
                <c:pt idx="10">
                  <c:v>0.97399999999999998</c:v>
                </c:pt>
                <c:pt idx="11">
                  <c:v>1.3560000000000001</c:v>
                </c:pt>
                <c:pt idx="12">
                  <c:v>1.226</c:v>
                </c:pt>
                <c:pt idx="13">
                  <c:v>1.2</c:v>
                </c:pt>
                <c:pt idx="14">
                  <c:v>0.89100000000000001</c:v>
                </c:pt>
                <c:pt idx="15">
                  <c:v>1.538</c:v>
                </c:pt>
                <c:pt idx="16">
                  <c:v>1.4690000000000001</c:v>
                </c:pt>
                <c:pt idx="17">
                  <c:v>1.762</c:v>
                </c:pt>
                <c:pt idx="18">
                  <c:v>1.869</c:v>
                </c:pt>
                <c:pt idx="19">
                  <c:v>2.8370000000000002</c:v>
                </c:pt>
              </c:numCache>
            </c:numRef>
          </c:val>
          <c:extLst>
            <c:ext xmlns:c16="http://schemas.microsoft.com/office/drawing/2014/chart" uri="{C3380CC4-5D6E-409C-BE32-E72D297353CC}">
              <c16:uniqueId val="{0000000C-A93C-43D2-88B5-0BF978B9F4B4}"/>
            </c:ext>
          </c:extLst>
        </c:ser>
        <c:ser>
          <c:idx val="6"/>
          <c:order val="6"/>
          <c:tx>
            <c:strRef>
              <c:f>'Sales and Prices'!$B$121</c:f>
              <c:strCache>
                <c:ptCount val="1"/>
                <c:pt idx="0">
                  <c:v>≥10%</c:v>
                </c:pt>
              </c:strCache>
            </c:strRef>
          </c:tx>
          <c:spPr>
            <a:solidFill>
              <a:srgbClr val="002082"/>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'Sales and Prices'!$C$114:$AC$114</c15:sqref>
                  </c15:fullRef>
                </c:ext>
              </c:extLst>
              <c:f>'Sales and Prices'!$C$114:$V$114</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'Sales and Prices'!$C$121:$AC$121</c15:sqref>
                  </c15:fullRef>
                </c:ext>
              </c:extLst>
              <c:f>'Sales and Prices'!$C$121:$V$121</c:f>
              <c:numCache>
                <c:formatCode>0</c:formatCode>
                <c:ptCount val="20"/>
                <c:pt idx="0">
                  <c:v>7.968</c:v>
                </c:pt>
                <c:pt idx="1">
                  <c:v>5.6479999999999997</c:v>
                </c:pt>
                <c:pt idx="2">
                  <c:v>4.83</c:v>
                </c:pt>
                <c:pt idx="3">
                  <c:v>4.9340000000000002</c:v>
                </c:pt>
                <c:pt idx="4">
                  <c:v>3.8930000000000002</c:v>
                </c:pt>
                <c:pt idx="5">
                  <c:v>3.6040000000000001</c:v>
                </c:pt>
                <c:pt idx="6">
                  <c:v>4.0650000000000004</c:v>
                </c:pt>
                <c:pt idx="7">
                  <c:v>4.5440000000000005</c:v>
                </c:pt>
                <c:pt idx="8">
                  <c:v>4.5640000000000001</c:v>
                </c:pt>
                <c:pt idx="9">
                  <c:v>4.6360000000000001</c:v>
                </c:pt>
                <c:pt idx="10">
                  <c:v>3.9239999999999999</c:v>
                </c:pt>
                <c:pt idx="11">
                  <c:v>4.2030000000000003</c:v>
                </c:pt>
                <c:pt idx="12">
                  <c:v>4.524</c:v>
                </c:pt>
                <c:pt idx="13">
                  <c:v>3.8570000000000002</c:v>
                </c:pt>
                <c:pt idx="14">
                  <c:v>4.6390000000000002</c:v>
                </c:pt>
                <c:pt idx="15">
                  <c:v>5.6959999999999997</c:v>
                </c:pt>
                <c:pt idx="16">
                  <c:v>7.984</c:v>
                </c:pt>
                <c:pt idx="17">
                  <c:v>7.68</c:v>
                </c:pt>
                <c:pt idx="18">
                  <c:v>9.2880000000000003</c:v>
                </c:pt>
                <c:pt idx="19">
                  <c:v>12.899000000000001</c:v>
                </c:pt>
              </c:numCache>
            </c:numRef>
          </c:val>
          <c:extLst>
            <c:ext xmlns:c16="http://schemas.microsoft.com/office/drawing/2014/chart" uri="{C3380CC4-5D6E-409C-BE32-E72D297353CC}">
              <c16:uniqueId val="{0000000D-A93C-43D2-88B5-0BF978B9F4B4}"/>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2492239789629091"/>
          <c:y val="0.9469181229715502"/>
          <c:w val="0.5589592619167596"/>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'Employment Wages and Costs'!$B$23</c:f>
              <c:strCache>
                <c:ptCount val="1"/>
                <c:pt idx="0">
                  <c:v>Other Production</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Costs'!$C$23:$AC$23</c15:sqref>
                  </c15:fullRef>
                </c:ext>
              </c:extLst>
              <c:f>'Employment Wages and Costs'!$C$23:$Z$23</c:f>
              <c:numCache>
                <c:formatCode>0.0</c:formatCode>
                <c:ptCount val="24"/>
                <c:pt idx="6">
                  <c:v>4.2759999999999998</c:v>
                </c:pt>
                <c:pt idx="7">
                  <c:v>5.6269999999999998</c:v>
                </c:pt>
                <c:pt idx="8">
                  <c:v>4.4690000000000003</c:v>
                </c:pt>
                <c:pt idx="9">
                  <c:v>4.9750000000000005</c:v>
                </c:pt>
                <c:pt idx="10">
                  <c:v>6.0259999999999998</c:v>
                </c:pt>
                <c:pt idx="11">
                  <c:v>6.8220000000000001</c:v>
                </c:pt>
                <c:pt idx="12">
                  <c:v>3.4210000000000003</c:v>
                </c:pt>
                <c:pt idx="13">
                  <c:v>6.907</c:v>
                </c:pt>
                <c:pt idx="14">
                  <c:v>4.8470000000000004</c:v>
                </c:pt>
                <c:pt idx="15">
                  <c:v>-3.2050000000000001</c:v>
                </c:pt>
                <c:pt idx="16">
                  <c:v>-3.5609999999999999</c:v>
                </c:pt>
                <c:pt idx="17">
                  <c:v>-2.1459999999999999</c:v>
                </c:pt>
                <c:pt idx="18">
                  <c:v>-0.58199999999999996</c:v>
                </c:pt>
                <c:pt idx="19">
                  <c:v>1.276</c:v>
                </c:pt>
              </c:numCache>
            </c:numRef>
          </c:val>
          <c:smooth val="0"/>
          <c:extLst>
            <c:ext xmlns:c16="http://schemas.microsoft.com/office/drawing/2014/chart" uri="{C3380CC4-5D6E-409C-BE32-E72D297353CC}">
              <c16:uniqueId val="{00000000-142E-4273-AC96-12906871FDF6}"/>
            </c:ext>
          </c:extLst>
        </c:ser>
        <c:ser>
          <c:idx val="1"/>
          <c:order val="1"/>
          <c:tx>
            <c:strRef>
              <c:f>'Employment Wages and Costs'!$B$57</c:f>
              <c:strCache>
                <c:ptCount val="1"/>
                <c:pt idx="0">
                  <c:v>Other Production</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Costs'!$C$57:$AC$57</c15:sqref>
                  </c15:fullRef>
                </c:ext>
              </c:extLst>
              <c:f>'Employment Wages and Costs'!$C$57:$Z$57</c:f>
              <c:numCache>
                <c:formatCode>0.0</c:formatCode>
                <c:ptCount val="24"/>
                <c:pt idx="10">
                  <c:v>-1.089</c:v>
                </c:pt>
                <c:pt idx="11">
                  <c:v>-1.8169999999999999</c:v>
                </c:pt>
                <c:pt idx="12">
                  <c:v>2.1360000000000001</c:v>
                </c:pt>
                <c:pt idx="13">
                  <c:v>3.8519999999999999</c:v>
                </c:pt>
                <c:pt idx="14">
                  <c:v>2.8890000000000002</c:v>
                </c:pt>
                <c:pt idx="15">
                  <c:v>1.3540000000000001</c:v>
                </c:pt>
                <c:pt idx="16">
                  <c:v>-2.0680000000000001</c:v>
                </c:pt>
                <c:pt idx="17">
                  <c:v>-2.5910000000000002</c:v>
                </c:pt>
                <c:pt idx="18">
                  <c:v>-4.88</c:v>
                </c:pt>
                <c:pt idx="19">
                  <c:v>-2.61</c:v>
                </c:pt>
                <c:pt idx="20">
                  <c:v>0.65</c:v>
                </c:pt>
                <c:pt idx="21">
                  <c:v>1.274</c:v>
                </c:pt>
                <c:pt idx="22">
                  <c:v>-0.70100000000000007</c:v>
                </c:pt>
                <c:pt idx="23">
                  <c:v>0.11700000000000001</c:v>
                </c:pt>
              </c:numCache>
            </c:numRef>
          </c:val>
          <c:smooth val="0"/>
          <c:extLst>
            <c:ext xmlns:c16="http://schemas.microsoft.com/office/drawing/2014/chart" uri="{C3380CC4-5D6E-409C-BE32-E72D297353CC}">
              <c16:uniqueId val="{00000001-6E66-470C-94E6-F5C7BFACA6C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Costs'!$B$24</c:f>
              <c:strCache>
                <c:ptCount val="1"/>
                <c:pt idx="0">
                  <c:v>Construction</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Costs'!$C$24:$AC$24</c15:sqref>
                  </c15:fullRef>
                </c:ext>
              </c:extLst>
              <c:f>'Employment Wages and Costs'!$C$24:$Z$24</c:f>
              <c:numCache>
                <c:formatCode>0.0</c:formatCode>
                <c:ptCount val="24"/>
                <c:pt idx="0">
                  <c:v>3.1840000000000002</c:v>
                </c:pt>
                <c:pt idx="1">
                  <c:v>2.5960000000000001</c:v>
                </c:pt>
                <c:pt idx="2">
                  <c:v>3.9910000000000001</c:v>
                </c:pt>
                <c:pt idx="3">
                  <c:v>4.024</c:v>
                </c:pt>
                <c:pt idx="4">
                  <c:v>1.2929999999999999</c:v>
                </c:pt>
                <c:pt idx="5">
                  <c:v>3.2669999999999999</c:v>
                </c:pt>
                <c:pt idx="6">
                  <c:v>3.387</c:v>
                </c:pt>
                <c:pt idx="7">
                  <c:v>3.6190000000000002</c:v>
                </c:pt>
                <c:pt idx="8">
                  <c:v>4.242</c:v>
                </c:pt>
                <c:pt idx="9">
                  <c:v>2.883</c:v>
                </c:pt>
                <c:pt idx="10">
                  <c:v>2.1259999999999999</c:v>
                </c:pt>
                <c:pt idx="11">
                  <c:v>0.51100000000000001</c:v>
                </c:pt>
                <c:pt idx="12">
                  <c:v>1.6919999999999999</c:v>
                </c:pt>
                <c:pt idx="13">
                  <c:v>1.254</c:v>
                </c:pt>
                <c:pt idx="14">
                  <c:v>-0.53600000000000003</c:v>
                </c:pt>
                <c:pt idx="15">
                  <c:v>-5.7229999999999999</c:v>
                </c:pt>
                <c:pt idx="16">
                  <c:v>-5.8369999999999997</c:v>
                </c:pt>
                <c:pt idx="17">
                  <c:v>-4.4400000000000004</c:v>
                </c:pt>
                <c:pt idx="18">
                  <c:v>-3.3730000000000002</c:v>
                </c:pt>
                <c:pt idx="19">
                  <c:v>-0.158</c:v>
                </c:pt>
              </c:numCache>
            </c:numRef>
          </c:val>
          <c:smooth val="0"/>
          <c:extLst>
            <c:ext xmlns:c16="http://schemas.microsoft.com/office/drawing/2014/chart" uri="{C3380CC4-5D6E-409C-BE32-E72D297353CC}">
              <c16:uniqueId val="{00000000-329B-4349-8EDC-7573AD67A825}"/>
            </c:ext>
          </c:extLst>
        </c:ser>
        <c:ser>
          <c:idx val="1"/>
          <c:order val="1"/>
          <c:tx>
            <c:strRef>
              <c:f>'Employment Wages and Costs'!$B$58</c:f>
              <c:strCache>
                <c:ptCount val="1"/>
                <c:pt idx="0">
                  <c:v>Construction</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Costs'!$C$58:$AC$58</c15:sqref>
                  </c15:fullRef>
                </c:ext>
              </c:extLst>
              <c:f>'Employment Wages and Costs'!$C$58:$Z$58</c:f>
              <c:numCache>
                <c:formatCode>0.0</c:formatCode>
                <c:ptCount val="24"/>
                <c:pt idx="4">
                  <c:v>1.3109999999999999</c:v>
                </c:pt>
                <c:pt idx="5">
                  <c:v>1.718</c:v>
                </c:pt>
                <c:pt idx="6">
                  <c:v>0.14400000000000002</c:v>
                </c:pt>
                <c:pt idx="7">
                  <c:v>0.59499999999999997</c:v>
                </c:pt>
                <c:pt idx="8">
                  <c:v>0.78100000000000003</c:v>
                </c:pt>
                <c:pt idx="9">
                  <c:v>0.90200000000000002</c:v>
                </c:pt>
                <c:pt idx="10">
                  <c:v>1.5720000000000001</c:v>
                </c:pt>
                <c:pt idx="11">
                  <c:v>-0.71399999999999997</c:v>
                </c:pt>
                <c:pt idx="12">
                  <c:v>-1.0329999999999999</c:v>
                </c:pt>
                <c:pt idx="13">
                  <c:v>-0.47800000000000004</c:v>
                </c:pt>
                <c:pt idx="14">
                  <c:v>0.57000000000000006</c:v>
                </c:pt>
                <c:pt idx="15">
                  <c:v>0.03</c:v>
                </c:pt>
                <c:pt idx="16">
                  <c:v>0.71899999999999997</c:v>
                </c:pt>
                <c:pt idx="17">
                  <c:v>-1.919</c:v>
                </c:pt>
                <c:pt idx="18">
                  <c:v>-7.0680000000000005</c:v>
                </c:pt>
                <c:pt idx="19">
                  <c:v>-1.9570000000000001</c:v>
                </c:pt>
                <c:pt idx="20">
                  <c:v>0.72299999999999998</c:v>
                </c:pt>
                <c:pt idx="21">
                  <c:v>3.1390000000000002</c:v>
                </c:pt>
                <c:pt idx="22">
                  <c:v>2.5049999999999999</c:v>
                </c:pt>
                <c:pt idx="23">
                  <c:v>2.3519999999999999</c:v>
                </c:pt>
              </c:numCache>
            </c:numRef>
          </c:val>
          <c:smooth val="0"/>
          <c:extLst>
            <c:ext xmlns:c16="http://schemas.microsoft.com/office/drawing/2014/chart" uri="{C3380CC4-5D6E-409C-BE32-E72D297353CC}">
              <c16:uniqueId val="{00000001-EA7F-46BF-8508-0729DF3FCEBE}"/>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Costs'!$B$25</c:f>
              <c:strCache>
                <c:ptCount val="1"/>
                <c:pt idx="0">
                  <c:v>Wholesale &amp; Retail</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Costs'!$C$25:$AC$25</c15:sqref>
                  </c15:fullRef>
                </c:ext>
              </c:extLst>
              <c:f>'Employment Wages and Costs'!$C$25:$Z$25</c:f>
              <c:numCache>
                <c:formatCode>0.0</c:formatCode>
                <c:ptCount val="24"/>
                <c:pt idx="0">
                  <c:v>5.3840000000000003</c:v>
                </c:pt>
                <c:pt idx="1">
                  <c:v>5.4359999999999999</c:v>
                </c:pt>
                <c:pt idx="2">
                  <c:v>3.7829999999999999</c:v>
                </c:pt>
                <c:pt idx="3">
                  <c:v>4.125</c:v>
                </c:pt>
                <c:pt idx="4">
                  <c:v>4.0200000000000005</c:v>
                </c:pt>
                <c:pt idx="5">
                  <c:v>3.6779999999999999</c:v>
                </c:pt>
                <c:pt idx="6">
                  <c:v>3.5979999999999999</c:v>
                </c:pt>
                <c:pt idx="7">
                  <c:v>3.1360000000000001</c:v>
                </c:pt>
                <c:pt idx="8">
                  <c:v>1.4450000000000001</c:v>
                </c:pt>
                <c:pt idx="9">
                  <c:v>2.5369999999999999</c:v>
                </c:pt>
                <c:pt idx="10">
                  <c:v>3.0529999999999999</c:v>
                </c:pt>
                <c:pt idx="11">
                  <c:v>1.768</c:v>
                </c:pt>
                <c:pt idx="12">
                  <c:v>2.0939999999999999</c:v>
                </c:pt>
                <c:pt idx="13">
                  <c:v>1.1320000000000001</c:v>
                </c:pt>
                <c:pt idx="14">
                  <c:v>1.389</c:v>
                </c:pt>
                <c:pt idx="15">
                  <c:v>-2.968</c:v>
                </c:pt>
                <c:pt idx="16">
                  <c:v>-4.9000000000000004</c:v>
                </c:pt>
                <c:pt idx="17">
                  <c:v>-6.65</c:v>
                </c:pt>
                <c:pt idx="18">
                  <c:v>-4.843</c:v>
                </c:pt>
                <c:pt idx="19">
                  <c:v>-1.554</c:v>
                </c:pt>
              </c:numCache>
            </c:numRef>
          </c:val>
          <c:smooth val="0"/>
          <c:extLst>
            <c:ext xmlns:c16="http://schemas.microsoft.com/office/drawing/2014/chart" uri="{C3380CC4-5D6E-409C-BE32-E72D297353CC}">
              <c16:uniqueId val="{00000000-7774-42F6-8E43-A388E04E8B0B}"/>
            </c:ext>
          </c:extLst>
        </c:ser>
        <c:ser>
          <c:idx val="1"/>
          <c:order val="1"/>
          <c:tx>
            <c:strRef>
              <c:f>'Employment Wages and Costs'!$B$59</c:f>
              <c:strCache>
                <c:ptCount val="1"/>
                <c:pt idx="0">
                  <c:v>Wholesale &amp; Retail</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Costs'!$C$59:$AC$59</c15:sqref>
                  </c15:fullRef>
                </c:ext>
              </c:extLst>
              <c:f>'Employment Wages and Costs'!$C$59:$Z$59</c:f>
              <c:numCache>
                <c:formatCode>0.0</c:formatCode>
                <c:ptCount val="24"/>
                <c:pt idx="4">
                  <c:v>-1.196</c:v>
                </c:pt>
                <c:pt idx="5">
                  <c:v>0.89200000000000002</c:v>
                </c:pt>
                <c:pt idx="6">
                  <c:v>0.79100000000000004</c:v>
                </c:pt>
                <c:pt idx="7">
                  <c:v>1.3960000000000001</c:v>
                </c:pt>
                <c:pt idx="8">
                  <c:v>0.94900000000000007</c:v>
                </c:pt>
                <c:pt idx="9">
                  <c:v>1.508</c:v>
                </c:pt>
                <c:pt idx="10">
                  <c:v>1.4830000000000001</c:v>
                </c:pt>
                <c:pt idx="11">
                  <c:v>1.359</c:v>
                </c:pt>
                <c:pt idx="12">
                  <c:v>-0.78400000000000003</c:v>
                </c:pt>
                <c:pt idx="13">
                  <c:v>-0.25600000000000001</c:v>
                </c:pt>
                <c:pt idx="14">
                  <c:v>-0.14599999999999999</c:v>
                </c:pt>
                <c:pt idx="15">
                  <c:v>-0.46</c:v>
                </c:pt>
                <c:pt idx="16">
                  <c:v>-0.16900000000000001</c:v>
                </c:pt>
                <c:pt idx="17">
                  <c:v>-1.026</c:v>
                </c:pt>
                <c:pt idx="18">
                  <c:v>-6.2050000000000001</c:v>
                </c:pt>
                <c:pt idx="19">
                  <c:v>-2.044</c:v>
                </c:pt>
                <c:pt idx="20">
                  <c:v>0.26800000000000002</c:v>
                </c:pt>
                <c:pt idx="21">
                  <c:v>1.091</c:v>
                </c:pt>
                <c:pt idx="22">
                  <c:v>1.738</c:v>
                </c:pt>
                <c:pt idx="23">
                  <c:v>1.897</c:v>
                </c:pt>
              </c:numCache>
            </c:numRef>
          </c:val>
          <c:smooth val="0"/>
          <c:extLst>
            <c:ext xmlns:c16="http://schemas.microsoft.com/office/drawing/2014/chart" uri="{C3380CC4-5D6E-409C-BE32-E72D297353CC}">
              <c16:uniqueId val="{00000001-2C47-4A65-A948-EAC8CED11EE9}"/>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Costs'!$B$26</c:f>
              <c:strCache>
                <c:ptCount val="1"/>
                <c:pt idx="0">
                  <c:v>Transport &amp; Storage</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Costs'!$C$26:$AC$26</c15:sqref>
                  </c15:fullRef>
                </c:ext>
              </c:extLst>
              <c:f>'Employment Wages and Costs'!$C$26:$Z$26</c:f>
              <c:numCache>
                <c:formatCode>0.0</c:formatCode>
                <c:ptCount val="24"/>
                <c:pt idx="0">
                  <c:v>6.11</c:v>
                </c:pt>
                <c:pt idx="1">
                  <c:v>7.9210000000000003</c:v>
                </c:pt>
                <c:pt idx="2">
                  <c:v>3.984</c:v>
                </c:pt>
                <c:pt idx="3">
                  <c:v>1.1040000000000001</c:v>
                </c:pt>
                <c:pt idx="4">
                  <c:v>3.0390000000000001</c:v>
                </c:pt>
                <c:pt idx="5">
                  <c:v>1.3080000000000001</c:v>
                </c:pt>
                <c:pt idx="6">
                  <c:v>2.6750000000000003</c:v>
                </c:pt>
                <c:pt idx="7">
                  <c:v>2.31</c:v>
                </c:pt>
                <c:pt idx="8">
                  <c:v>2.069</c:v>
                </c:pt>
                <c:pt idx="9">
                  <c:v>3.4860000000000002</c:v>
                </c:pt>
                <c:pt idx="10">
                  <c:v>3.1739999999999999</c:v>
                </c:pt>
                <c:pt idx="11">
                  <c:v>5.4619999999999997</c:v>
                </c:pt>
                <c:pt idx="12">
                  <c:v>5.141</c:v>
                </c:pt>
                <c:pt idx="13">
                  <c:v>3.875</c:v>
                </c:pt>
                <c:pt idx="14">
                  <c:v>2.2290000000000001</c:v>
                </c:pt>
                <c:pt idx="15">
                  <c:v>-6.202</c:v>
                </c:pt>
                <c:pt idx="16">
                  <c:v>-3.3490000000000002</c:v>
                </c:pt>
                <c:pt idx="17">
                  <c:v>-5.343</c:v>
                </c:pt>
                <c:pt idx="18">
                  <c:v>-4.2030000000000003</c:v>
                </c:pt>
                <c:pt idx="19">
                  <c:v>-3.9550000000000001</c:v>
                </c:pt>
              </c:numCache>
            </c:numRef>
          </c:val>
          <c:smooth val="0"/>
          <c:extLst>
            <c:ext xmlns:c16="http://schemas.microsoft.com/office/drawing/2014/chart" uri="{C3380CC4-5D6E-409C-BE32-E72D297353CC}">
              <c16:uniqueId val="{00000000-E728-4B9D-9C48-9D3EA41EC0DB}"/>
            </c:ext>
          </c:extLst>
        </c:ser>
        <c:ser>
          <c:idx val="1"/>
          <c:order val="1"/>
          <c:tx>
            <c:strRef>
              <c:f>'Employment Wages and Costs'!$B$60</c:f>
              <c:strCache>
                <c:ptCount val="1"/>
                <c:pt idx="0">
                  <c:v>Transport &amp; Storage</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Costs'!$C$60:$AC$60</c15:sqref>
                  </c15:fullRef>
                </c:ext>
              </c:extLst>
              <c:f>'Employment Wages and Costs'!$C$60:$Z$60</c:f>
              <c:numCache>
                <c:formatCode>0.0</c:formatCode>
                <c:ptCount val="24"/>
                <c:pt idx="4">
                  <c:v>-0.47500000000000003</c:v>
                </c:pt>
                <c:pt idx="5">
                  <c:v>2.5720000000000001</c:v>
                </c:pt>
                <c:pt idx="6">
                  <c:v>4.68</c:v>
                </c:pt>
                <c:pt idx="7">
                  <c:v>1.327</c:v>
                </c:pt>
                <c:pt idx="8">
                  <c:v>1.5270000000000001</c:v>
                </c:pt>
                <c:pt idx="9">
                  <c:v>1.403</c:v>
                </c:pt>
                <c:pt idx="10">
                  <c:v>0.19900000000000001</c:v>
                </c:pt>
                <c:pt idx="11">
                  <c:v>0.85299999999999998</c:v>
                </c:pt>
                <c:pt idx="12">
                  <c:v>-3.1E-2</c:v>
                </c:pt>
                <c:pt idx="13">
                  <c:v>2.3E-2</c:v>
                </c:pt>
                <c:pt idx="14">
                  <c:v>-0.114</c:v>
                </c:pt>
                <c:pt idx="15">
                  <c:v>-0.97899999999999998</c:v>
                </c:pt>
                <c:pt idx="16">
                  <c:v>0.78100000000000003</c:v>
                </c:pt>
                <c:pt idx="17">
                  <c:v>-1.7890000000000001</c:v>
                </c:pt>
                <c:pt idx="18">
                  <c:v>-4.681</c:v>
                </c:pt>
                <c:pt idx="19">
                  <c:v>-5.1749999999999998</c:v>
                </c:pt>
                <c:pt idx="20">
                  <c:v>-0.82600000000000007</c:v>
                </c:pt>
                <c:pt idx="21">
                  <c:v>2.8620000000000001</c:v>
                </c:pt>
                <c:pt idx="22">
                  <c:v>2.2410000000000001</c:v>
                </c:pt>
                <c:pt idx="23">
                  <c:v>4.3760000000000003</c:v>
                </c:pt>
              </c:numCache>
            </c:numRef>
          </c:val>
          <c:smooth val="0"/>
          <c:extLst>
            <c:ext xmlns:c16="http://schemas.microsoft.com/office/drawing/2014/chart" uri="{C3380CC4-5D6E-409C-BE32-E72D297353CC}">
              <c16:uniqueId val="{00000001-3D20-4AF7-A017-744370C4C7B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76609541454376E-5"/>
              <c:y val="0.3866994424716096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'Employment Wages and Costs'!$B$27</c:f>
              <c:strCache>
                <c:ptCount val="1"/>
                <c:pt idx="0">
                  <c:v>Accommodation &amp; Food</c:v>
                </c:pt>
              </c:strCache>
            </c:strRef>
          </c:tx>
          <c:spPr>
            <a:ln>
              <a:solidFill>
                <a:srgbClr val="008C45"/>
              </a:solidFill>
            </a:ln>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Costs'!$C$27:$AC$27</c15:sqref>
                  </c15:fullRef>
                </c:ext>
              </c:extLst>
              <c:f>'Employment Wages and Costs'!$C$27:$Z$27</c:f>
              <c:numCache>
                <c:formatCode>0.0</c:formatCode>
                <c:ptCount val="24"/>
                <c:pt idx="0">
                  <c:v>3.5270000000000001</c:v>
                </c:pt>
                <c:pt idx="1">
                  <c:v>4.6040000000000001</c:v>
                </c:pt>
                <c:pt idx="2">
                  <c:v>1.2130000000000001</c:v>
                </c:pt>
                <c:pt idx="3">
                  <c:v>-0.99</c:v>
                </c:pt>
                <c:pt idx="4">
                  <c:v>-3.8679999999999999</c:v>
                </c:pt>
                <c:pt idx="5">
                  <c:v>-4.0149999999999997</c:v>
                </c:pt>
                <c:pt idx="6">
                  <c:v>1.393</c:v>
                </c:pt>
                <c:pt idx="7">
                  <c:v>3.3759999999999999</c:v>
                </c:pt>
                <c:pt idx="8">
                  <c:v>2.7440000000000002</c:v>
                </c:pt>
                <c:pt idx="9">
                  <c:v>3.625</c:v>
                </c:pt>
                <c:pt idx="10">
                  <c:v>4.5440000000000005</c:v>
                </c:pt>
                <c:pt idx="11">
                  <c:v>3.4910000000000001</c:v>
                </c:pt>
                <c:pt idx="12">
                  <c:v>4.4190000000000005</c:v>
                </c:pt>
                <c:pt idx="13">
                  <c:v>2.5569999999999999</c:v>
                </c:pt>
                <c:pt idx="14">
                  <c:v>-3.9510000000000001</c:v>
                </c:pt>
                <c:pt idx="15">
                  <c:v>-10.375999999999999</c:v>
                </c:pt>
                <c:pt idx="16">
                  <c:v>-14.608000000000001</c:v>
                </c:pt>
                <c:pt idx="17">
                  <c:v>-14.172000000000001</c:v>
                </c:pt>
                <c:pt idx="18">
                  <c:v>-3.907</c:v>
                </c:pt>
                <c:pt idx="19">
                  <c:v>4.0460000000000003</c:v>
                </c:pt>
              </c:numCache>
            </c:numRef>
          </c:val>
          <c:smooth val="0"/>
          <c:extLst>
            <c:ext xmlns:c16="http://schemas.microsoft.com/office/drawing/2014/chart" uri="{C3380CC4-5D6E-409C-BE32-E72D297353CC}">
              <c16:uniqueId val="{00000000-E4CA-4235-8067-2AA953AACF8B}"/>
            </c:ext>
          </c:extLst>
        </c:ser>
        <c:ser>
          <c:idx val="0"/>
          <c:order val="1"/>
          <c:tx>
            <c:strRef>
              <c:f>'Employment Wages and Costs'!$B$61</c:f>
              <c:strCache>
                <c:ptCount val="1"/>
                <c:pt idx="0">
                  <c:v>Accommodation &amp; Food</c:v>
                </c:pt>
              </c:strCache>
            </c:strRef>
          </c:tx>
          <c:spPr>
            <a:ln>
              <a:solidFill>
                <a:srgbClr val="00CC00"/>
              </a:solidFill>
              <a:prstDash val="sysDash"/>
            </a:ln>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Costs'!$C$61:$AC$61</c15:sqref>
                  </c15:fullRef>
                </c:ext>
              </c:extLst>
              <c:f>'Employment Wages and Costs'!$C$61:$Z$61</c:f>
              <c:numCache>
                <c:formatCode>0.0</c:formatCode>
                <c:ptCount val="24"/>
                <c:pt idx="4">
                  <c:v>0.156</c:v>
                </c:pt>
                <c:pt idx="5">
                  <c:v>0.80700000000000005</c:v>
                </c:pt>
                <c:pt idx="6">
                  <c:v>-2.6720000000000002</c:v>
                </c:pt>
                <c:pt idx="7">
                  <c:v>-4.8319999999999999</c:v>
                </c:pt>
                <c:pt idx="8">
                  <c:v>-1.8920000000000001</c:v>
                </c:pt>
                <c:pt idx="9">
                  <c:v>1.855</c:v>
                </c:pt>
                <c:pt idx="10">
                  <c:v>2.0300000000000002</c:v>
                </c:pt>
                <c:pt idx="11">
                  <c:v>0.89700000000000002</c:v>
                </c:pt>
                <c:pt idx="12">
                  <c:v>2.7410000000000001</c:v>
                </c:pt>
                <c:pt idx="13">
                  <c:v>2.395</c:v>
                </c:pt>
                <c:pt idx="14">
                  <c:v>0.72099999999999997</c:v>
                </c:pt>
                <c:pt idx="15">
                  <c:v>0.32500000000000001</c:v>
                </c:pt>
                <c:pt idx="16">
                  <c:v>1.49</c:v>
                </c:pt>
                <c:pt idx="17">
                  <c:v>-2.8690000000000002</c:v>
                </c:pt>
                <c:pt idx="18">
                  <c:v>-5.6719999999999997</c:v>
                </c:pt>
                <c:pt idx="19">
                  <c:v>-2.3170000000000002</c:v>
                </c:pt>
                <c:pt idx="20">
                  <c:v>4.766</c:v>
                </c:pt>
                <c:pt idx="21">
                  <c:v>7.0170000000000003</c:v>
                </c:pt>
                <c:pt idx="22">
                  <c:v>5.1630000000000003</c:v>
                </c:pt>
                <c:pt idx="23">
                  <c:v>3.198</c:v>
                </c:pt>
              </c:numCache>
            </c:numRef>
          </c:val>
          <c:smooth val="0"/>
          <c:extLst>
            <c:ext xmlns:c16="http://schemas.microsoft.com/office/drawing/2014/chart" uri="{C3380CC4-5D6E-409C-BE32-E72D297353CC}">
              <c16:uniqueId val="{00000001-D73D-40B6-9F87-1CA19C83216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'Employment Wages and Costs'!$B$28</c:f>
              <c:strCache>
                <c:ptCount val="1"/>
                <c:pt idx="0">
                  <c:v>Info &amp; Comms</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Costs'!$C$28:$AC$28</c15:sqref>
                  </c15:fullRef>
                </c:ext>
              </c:extLst>
              <c:f>'Employment Wages and Costs'!$C$28:$Z$28</c:f>
              <c:numCache>
                <c:formatCode>0.0</c:formatCode>
                <c:ptCount val="24"/>
                <c:pt idx="0">
                  <c:v>7.1509999999999998</c:v>
                </c:pt>
                <c:pt idx="1">
                  <c:v>0.48599999999999999</c:v>
                </c:pt>
                <c:pt idx="2">
                  <c:v>2.4300000000000002</c:v>
                </c:pt>
                <c:pt idx="3">
                  <c:v>2.798</c:v>
                </c:pt>
                <c:pt idx="4">
                  <c:v>6.3740000000000006</c:v>
                </c:pt>
                <c:pt idx="5">
                  <c:v>3.6850000000000001</c:v>
                </c:pt>
                <c:pt idx="6">
                  <c:v>5.5760000000000005</c:v>
                </c:pt>
                <c:pt idx="7">
                  <c:v>5.234</c:v>
                </c:pt>
                <c:pt idx="8">
                  <c:v>4.3849999999999998</c:v>
                </c:pt>
                <c:pt idx="9">
                  <c:v>4.2249999999999996</c:v>
                </c:pt>
                <c:pt idx="10">
                  <c:v>3.8839999999999999</c:v>
                </c:pt>
                <c:pt idx="11">
                  <c:v>4.5949999999999998</c:v>
                </c:pt>
                <c:pt idx="12">
                  <c:v>3.9969999999999999</c:v>
                </c:pt>
                <c:pt idx="13">
                  <c:v>3.3160000000000003</c:v>
                </c:pt>
                <c:pt idx="14">
                  <c:v>2.927</c:v>
                </c:pt>
                <c:pt idx="15">
                  <c:v>1.0640000000000001</c:v>
                </c:pt>
                <c:pt idx="16">
                  <c:v>0.92700000000000005</c:v>
                </c:pt>
                <c:pt idx="17">
                  <c:v>2.9000000000000001E-2</c:v>
                </c:pt>
                <c:pt idx="18">
                  <c:v>5.8000000000000003E-2</c:v>
                </c:pt>
                <c:pt idx="19">
                  <c:v>4.4720000000000004</c:v>
                </c:pt>
              </c:numCache>
            </c:numRef>
          </c:val>
          <c:smooth val="0"/>
          <c:extLst>
            <c:ext xmlns:c16="http://schemas.microsoft.com/office/drawing/2014/chart" uri="{C3380CC4-5D6E-409C-BE32-E72D297353CC}">
              <c16:uniqueId val="{00000000-EF71-4A94-943C-EA8EB4D289EE}"/>
            </c:ext>
          </c:extLst>
        </c:ser>
        <c:ser>
          <c:idx val="1"/>
          <c:order val="1"/>
          <c:tx>
            <c:strRef>
              <c:f>'Employment Wages and Costs'!$B$62</c:f>
              <c:strCache>
                <c:ptCount val="1"/>
                <c:pt idx="0">
                  <c:v>Info &amp; Comms</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Costs'!$C$62:$AC$62</c15:sqref>
                  </c15:fullRef>
                </c:ext>
              </c:extLst>
              <c:f>'Employment Wages and Costs'!$C$62:$Z$62</c:f>
              <c:numCache>
                <c:formatCode>0.0</c:formatCode>
                <c:ptCount val="24"/>
                <c:pt idx="4">
                  <c:v>3.5260000000000002</c:v>
                </c:pt>
                <c:pt idx="5">
                  <c:v>1.3540000000000001</c:v>
                </c:pt>
                <c:pt idx="6">
                  <c:v>0.72499999999999998</c:v>
                </c:pt>
                <c:pt idx="7">
                  <c:v>-1.1300000000000001</c:v>
                </c:pt>
                <c:pt idx="8">
                  <c:v>5.0149999999999997</c:v>
                </c:pt>
                <c:pt idx="9">
                  <c:v>1.1400000000000001</c:v>
                </c:pt>
                <c:pt idx="10">
                  <c:v>3.516</c:v>
                </c:pt>
                <c:pt idx="11">
                  <c:v>2.7509999999999999</c:v>
                </c:pt>
                <c:pt idx="12">
                  <c:v>4.8220000000000001</c:v>
                </c:pt>
                <c:pt idx="13">
                  <c:v>3.194</c:v>
                </c:pt>
                <c:pt idx="14">
                  <c:v>4.9340000000000002</c:v>
                </c:pt>
                <c:pt idx="15">
                  <c:v>2.5760000000000001</c:v>
                </c:pt>
                <c:pt idx="16">
                  <c:v>2.5289999999999999</c:v>
                </c:pt>
                <c:pt idx="17">
                  <c:v>1.1559999999999999</c:v>
                </c:pt>
                <c:pt idx="18">
                  <c:v>-0.69000000000000006</c:v>
                </c:pt>
                <c:pt idx="19">
                  <c:v>1.1520000000000001</c:v>
                </c:pt>
                <c:pt idx="20">
                  <c:v>3.77</c:v>
                </c:pt>
                <c:pt idx="21">
                  <c:v>4.09</c:v>
                </c:pt>
                <c:pt idx="22">
                  <c:v>4.4000000000000004</c:v>
                </c:pt>
                <c:pt idx="23">
                  <c:v>4.04</c:v>
                </c:pt>
              </c:numCache>
            </c:numRef>
          </c:val>
          <c:smooth val="0"/>
          <c:extLst>
            <c:ext xmlns:c16="http://schemas.microsoft.com/office/drawing/2014/chart" uri="{C3380CC4-5D6E-409C-BE32-E72D297353CC}">
              <c16:uniqueId val="{00000001-1EEC-460A-9491-0CDF04CAB67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Costs'!$B$29</c:f>
              <c:strCache>
                <c:ptCount val="1"/>
                <c:pt idx="0">
                  <c:v>Finance &amp; Insurance</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Costs'!$C$29:$AC$29</c15:sqref>
                  </c15:fullRef>
                </c:ext>
              </c:extLst>
              <c:f>'Employment Wages and Costs'!$C$29:$Z$29</c:f>
              <c:numCache>
                <c:formatCode>0.0</c:formatCode>
                <c:ptCount val="24"/>
                <c:pt idx="6">
                  <c:v>-1.4319999999999999</c:v>
                </c:pt>
                <c:pt idx="7">
                  <c:v>4.3769999999999998</c:v>
                </c:pt>
                <c:pt idx="8">
                  <c:v>5.4050000000000002</c:v>
                </c:pt>
                <c:pt idx="9">
                  <c:v>7.3929999999999998</c:v>
                </c:pt>
                <c:pt idx="10">
                  <c:v>3.9370000000000003</c:v>
                </c:pt>
                <c:pt idx="11">
                  <c:v>4.2940000000000005</c:v>
                </c:pt>
                <c:pt idx="12">
                  <c:v>4</c:v>
                </c:pt>
                <c:pt idx="13">
                  <c:v>4.0019999999999998</c:v>
                </c:pt>
                <c:pt idx="14">
                  <c:v>3.7330000000000001</c:v>
                </c:pt>
                <c:pt idx="15">
                  <c:v>1.1970000000000001</c:v>
                </c:pt>
                <c:pt idx="16">
                  <c:v>-1.202</c:v>
                </c:pt>
                <c:pt idx="17">
                  <c:v>0.38100000000000001</c:v>
                </c:pt>
                <c:pt idx="18">
                  <c:v>1.2989999999999999</c:v>
                </c:pt>
                <c:pt idx="19">
                  <c:v>2.7189999999999999</c:v>
                </c:pt>
              </c:numCache>
            </c:numRef>
          </c:val>
          <c:smooth val="0"/>
          <c:extLst>
            <c:ext xmlns:c16="http://schemas.microsoft.com/office/drawing/2014/chart" uri="{C3380CC4-5D6E-409C-BE32-E72D297353CC}">
              <c16:uniqueId val="{00000000-C73E-4323-8C96-BCDF7A1E2F2A}"/>
            </c:ext>
          </c:extLst>
        </c:ser>
        <c:ser>
          <c:idx val="1"/>
          <c:order val="1"/>
          <c:tx>
            <c:strRef>
              <c:f>'Employment Wages and Costs'!$B$63</c:f>
              <c:strCache>
                <c:ptCount val="1"/>
                <c:pt idx="0">
                  <c:v>Finance &amp; Insurance</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Costs'!$C$63:$AC$63</c15:sqref>
                  </c15:fullRef>
                </c:ext>
              </c:extLst>
              <c:f>'Employment Wages and Costs'!$C$63:$Z$63</c:f>
              <c:numCache>
                <c:formatCode>0.0</c:formatCode>
                <c:ptCount val="24"/>
                <c:pt idx="10">
                  <c:v>-2.0619999999999998</c:v>
                </c:pt>
                <c:pt idx="11">
                  <c:v>4.8920000000000003</c:v>
                </c:pt>
                <c:pt idx="12">
                  <c:v>1.907</c:v>
                </c:pt>
                <c:pt idx="13">
                  <c:v>2.7960000000000003</c:v>
                </c:pt>
                <c:pt idx="14">
                  <c:v>2.1259999999999999</c:v>
                </c:pt>
                <c:pt idx="15">
                  <c:v>2.2610000000000001</c:v>
                </c:pt>
                <c:pt idx="16">
                  <c:v>1.7110000000000001</c:v>
                </c:pt>
                <c:pt idx="17">
                  <c:v>0.115</c:v>
                </c:pt>
                <c:pt idx="18">
                  <c:v>-3.028</c:v>
                </c:pt>
                <c:pt idx="19">
                  <c:v>0.14599999999999999</c:v>
                </c:pt>
                <c:pt idx="20">
                  <c:v>2.895</c:v>
                </c:pt>
                <c:pt idx="21">
                  <c:v>2.3980000000000001</c:v>
                </c:pt>
                <c:pt idx="22">
                  <c:v>3.2920000000000003</c:v>
                </c:pt>
                <c:pt idx="23">
                  <c:v>3.222</c:v>
                </c:pt>
              </c:numCache>
            </c:numRef>
          </c:val>
          <c:smooth val="0"/>
          <c:extLst>
            <c:ext xmlns:c16="http://schemas.microsoft.com/office/drawing/2014/chart" uri="{C3380CC4-5D6E-409C-BE32-E72D297353CC}">
              <c16:uniqueId val="{00000001-54EA-434E-9058-6069EDE2FEE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Costs'!$B$30</c:f>
              <c:strCache>
                <c:ptCount val="1"/>
                <c:pt idx="0">
                  <c:v>Real Estate</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Costs'!$C$30:$AC$30</c15:sqref>
                  </c15:fullRef>
                </c:ext>
              </c:extLst>
              <c:f>'Employment Wages and Costs'!$C$30:$Z$30</c:f>
              <c:numCache>
                <c:formatCode>0.0</c:formatCode>
                <c:ptCount val="24"/>
                <c:pt idx="0">
                  <c:v>0.312</c:v>
                </c:pt>
                <c:pt idx="1">
                  <c:v>-0.71</c:v>
                </c:pt>
                <c:pt idx="2">
                  <c:v>4.5069999999999997</c:v>
                </c:pt>
                <c:pt idx="3">
                  <c:v>3.3450000000000002</c:v>
                </c:pt>
                <c:pt idx="4">
                  <c:v>3.4510000000000001</c:v>
                </c:pt>
                <c:pt idx="5">
                  <c:v>4.3020000000000005</c:v>
                </c:pt>
                <c:pt idx="6">
                  <c:v>3.3260000000000001</c:v>
                </c:pt>
                <c:pt idx="7">
                  <c:v>3.8069999999999999</c:v>
                </c:pt>
                <c:pt idx="8">
                  <c:v>4.2450000000000001</c:v>
                </c:pt>
                <c:pt idx="9">
                  <c:v>4.1159999999999997</c:v>
                </c:pt>
                <c:pt idx="10">
                  <c:v>2.492</c:v>
                </c:pt>
                <c:pt idx="11">
                  <c:v>2.456</c:v>
                </c:pt>
                <c:pt idx="12">
                  <c:v>2.8660000000000001</c:v>
                </c:pt>
                <c:pt idx="13">
                  <c:v>2.9609999999999999</c:v>
                </c:pt>
                <c:pt idx="14">
                  <c:v>1.345</c:v>
                </c:pt>
                <c:pt idx="15">
                  <c:v>-2.2629999999999999</c:v>
                </c:pt>
                <c:pt idx="16">
                  <c:v>-1.893</c:v>
                </c:pt>
                <c:pt idx="17">
                  <c:v>-3.5180000000000002</c:v>
                </c:pt>
                <c:pt idx="18">
                  <c:v>-2.5880000000000001</c:v>
                </c:pt>
                <c:pt idx="19">
                  <c:v>0.27</c:v>
                </c:pt>
              </c:numCache>
            </c:numRef>
          </c:val>
          <c:smooth val="0"/>
          <c:extLst>
            <c:ext xmlns:c16="http://schemas.microsoft.com/office/drawing/2014/chart" uri="{C3380CC4-5D6E-409C-BE32-E72D297353CC}">
              <c16:uniqueId val="{00000000-EFA0-4924-B7CB-4083F0953569}"/>
            </c:ext>
          </c:extLst>
        </c:ser>
        <c:ser>
          <c:idx val="1"/>
          <c:order val="1"/>
          <c:tx>
            <c:strRef>
              <c:f>'Employment Wages and Costs'!$B$64</c:f>
              <c:strCache>
                <c:ptCount val="1"/>
                <c:pt idx="0">
                  <c:v>Real Estate</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Costs'!$C$64:$AC$64</c15:sqref>
                  </c15:fullRef>
                </c:ext>
              </c:extLst>
              <c:f>'Employment Wages and Costs'!$C$64:$Z$64</c:f>
              <c:numCache>
                <c:formatCode>0.0</c:formatCode>
                <c:ptCount val="24"/>
                <c:pt idx="4">
                  <c:v>-1.659</c:v>
                </c:pt>
                <c:pt idx="5">
                  <c:v>-0.67800000000000005</c:v>
                </c:pt>
                <c:pt idx="6">
                  <c:v>-0.26400000000000001</c:v>
                </c:pt>
                <c:pt idx="7">
                  <c:v>-4.2000000000000003E-2</c:v>
                </c:pt>
                <c:pt idx="8">
                  <c:v>1.2410000000000001</c:v>
                </c:pt>
                <c:pt idx="9">
                  <c:v>1.431</c:v>
                </c:pt>
                <c:pt idx="10">
                  <c:v>1.821</c:v>
                </c:pt>
                <c:pt idx="11">
                  <c:v>1.3480000000000001</c:v>
                </c:pt>
                <c:pt idx="12">
                  <c:v>2.359</c:v>
                </c:pt>
                <c:pt idx="13">
                  <c:v>1.665</c:v>
                </c:pt>
                <c:pt idx="14">
                  <c:v>0.13100000000000001</c:v>
                </c:pt>
                <c:pt idx="15">
                  <c:v>0.626</c:v>
                </c:pt>
                <c:pt idx="16">
                  <c:v>1.486</c:v>
                </c:pt>
                <c:pt idx="17">
                  <c:v>-1.2430000000000001</c:v>
                </c:pt>
                <c:pt idx="18">
                  <c:v>-4.069</c:v>
                </c:pt>
                <c:pt idx="19">
                  <c:v>-1.752</c:v>
                </c:pt>
                <c:pt idx="20">
                  <c:v>0.77600000000000002</c:v>
                </c:pt>
                <c:pt idx="21">
                  <c:v>2.17</c:v>
                </c:pt>
                <c:pt idx="22">
                  <c:v>3.097</c:v>
                </c:pt>
                <c:pt idx="23">
                  <c:v>2.8930000000000002</c:v>
                </c:pt>
              </c:numCache>
            </c:numRef>
          </c:val>
          <c:smooth val="0"/>
          <c:extLst>
            <c:ext xmlns:c16="http://schemas.microsoft.com/office/drawing/2014/chart" uri="{C3380CC4-5D6E-409C-BE32-E72D297353CC}">
              <c16:uniqueId val="{00000001-E8F4-4EA7-80CC-17E176172EC9}"/>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Costs'!$B$31</c:f>
              <c:strCache>
                <c:ptCount val="1"/>
                <c:pt idx="0">
                  <c:v>Prof &amp; Scientific</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Costs'!$C$31:$AC$31</c15:sqref>
                  </c15:fullRef>
                </c:ext>
              </c:extLst>
              <c:f>'Employment Wages and Costs'!$C$31:$Z$31</c:f>
              <c:numCache>
                <c:formatCode>0.0</c:formatCode>
                <c:ptCount val="24"/>
                <c:pt idx="0">
                  <c:v>4.8890000000000002</c:v>
                </c:pt>
                <c:pt idx="1">
                  <c:v>4.0890000000000004</c:v>
                </c:pt>
                <c:pt idx="2">
                  <c:v>3.9130000000000003</c:v>
                </c:pt>
                <c:pt idx="3">
                  <c:v>2.5420000000000003</c:v>
                </c:pt>
                <c:pt idx="4">
                  <c:v>3.0550000000000002</c:v>
                </c:pt>
                <c:pt idx="5">
                  <c:v>1.9990000000000001</c:v>
                </c:pt>
                <c:pt idx="6">
                  <c:v>1.377</c:v>
                </c:pt>
                <c:pt idx="7">
                  <c:v>2.0539999999999998</c:v>
                </c:pt>
                <c:pt idx="8">
                  <c:v>3.677</c:v>
                </c:pt>
                <c:pt idx="9">
                  <c:v>2.9790000000000001</c:v>
                </c:pt>
                <c:pt idx="10">
                  <c:v>3.1890000000000001</c:v>
                </c:pt>
                <c:pt idx="11">
                  <c:v>2.9940000000000002</c:v>
                </c:pt>
                <c:pt idx="12">
                  <c:v>2.395</c:v>
                </c:pt>
                <c:pt idx="13">
                  <c:v>2.444</c:v>
                </c:pt>
                <c:pt idx="14">
                  <c:v>-8.0000000000000002E-3</c:v>
                </c:pt>
                <c:pt idx="15">
                  <c:v>-3.363</c:v>
                </c:pt>
                <c:pt idx="16">
                  <c:v>-5.2770000000000001</c:v>
                </c:pt>
                <c:pt idx="17">
                  <c:v>-4.8070000000000004</c:v>
                </c:pt>
                <c:pt idx="18">
                  <c:v>-0.90600000000000003</c:v>
                </c:pt>
                <c:pt idx="19">
                  <c:v>0.80400000000000005</c:v>
                </c:pt>
              </c:numCache>
            </c:numRef>
          </c:val>
          <c:smooth val="0"/>
          <c:extLst>
            <c:ext xmlns:c16="http://schemas.microsoft.com/office/drawing/2014/chart" uri="{C3380CC4-5D6E-409C-BE32-E72D297353CC}">
              <c16:uniqueId val="{00000000-C0B4-4013-972F-10FB2B192455}"/>
            </c:ext>
          </c:extLst>
        </c:ser>
        <c:ser>
          <c:idx val="1"/>
          <c:order val="1"/>
          <c:tx>
            <c:strRef>
              <c:f>'Employment Wages and Costs'!$B$65</c:f>
              <c:strCache>
                <c:ptCount val="1"/>
                <c:pt idx="0">
                  <c:v>Prof &amp; Scientific</c:v>
                </c:pt>
              </c:strCache>
            </c:strRef>
          </c:tx>
          <c:spPr>
            <a:ln>
              <a:solidFill>
                <a:srgbClr val="00CC00"/>
              </a:solidFill>
              <a:prstDash val="sysDash"/>
            </a:ln>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Costs'!$C$65:$AC$65</c15:sqref>
                  </c15:fullRef>
                </c:ext>
              </c:extLst>
              <c:f>'Employment Wages and Costs'!$C$65:$Z$65</c:f>
              <c:numCache>
                <c:formatCode>0.0</c:formatCode>
                <c:ptCount val="24"/>
                <c:pt idx="4">
                  <c:v>0.97799999999999998</c:v>
                </c:pt>
                <c:pt idx="5">
                  <c:v>0.83100000000000007</c:v>
                </c:pt>
                <c:pt idx="6">
                  <c:v>1.7590000000000001</c:v>
                </c:pt>
                <c:pt idx="7">
                  <c:v>1.423</c:v>
                </c:pt>
                <c:pt idx="8">
                  <c:v>2.2920000000000003</c:v>
                </c:pt>
                <c:pt idx="9">
                  <c:v>2.3000000000000003</c:v>
                </c:pt>
                <c:pt idx="10">
                  <c:v>1.405</c:v>
                </c:pt>
                <c:pt idx="11">
                  <c:v>2.282</c:v>
                </c:pt>
                <c:pt idx="12">
                  <c:v>2.0979999999999999</c:v>
                </c:pt>
                <c:pt idx="13">
                  <c:v>1.857</c:v>
                </c:pt>
                <c:pt idx="14">
                  <c:v>2.79</c:v>
                </c:pt>
                <c:pt idx="15">
                  <c:v>1.4450000000000001</c:v>
                </c:pt>
                <c:pt idx="16">
                  <c:v>1.843</c:v>
                </c:pt>
                <c:pt idx="17">
                  <c:v>-0.748</c:v>
                </c:pt>
                <c:pt idx="18">
                  <c:v>-3.7589999999999999</c:v>
                </c:pt>
                <c:pt idx="19">
                  <c:v>-1.075</c:v>
                </c:pt>
                <c:pt idx="20">
                  <c:v>2.2109999999999999</c:v>
                </c:pt>
                <c:pt idx="21">
                  <c:v>4.33</c:v>
                </c:pt>
                <c:pt idx="22">
                  <c:v>4.9139999999999997</c:v>
                </c:pt>
                <c:pt idx="23">
                  <c:v>4.5549999999999997</c:v>
                </c:pt>
              </c:numCache>
            </c:numRef>
          </c:val>
          <c:smooth val="0"/>
          <c:extLst>
            <c:ext xmlns:c16="http://schemas.microsoft.com/office/drawing/2014/chart" uri="{C3380CC4-5D6E-409C-BE32-E72D297353CC}">
              <c16:uniqueId val="{00000001-358C-4522-8460-BDCF7FC46BC6}"/>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'Employment Wages and Costs'!$B$32</c:f>
              <c:strCache>
                <c:ptCount val="1"/>
                <c:pt idx="0">
                  <c:v>Admin &amp; Support</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Costs'!$C$32:$AC$32</c15:sqref>
                  </c15:fullRef>
                </c:ext>
              </c:extLst>
              <c:f>'Employment Wages and Costs'!$C$32:$Z$32</c:f>
              <c:numCache>
                <c:formatCode>0.0</c:formatCode>
                <c:ptCount val="24"/>
                <c:pt idx="0">
                  <c:v>6.9539999999999997</c:v>
                </c:pt>
                <c:pt idx="1">
                  <c:v>7.8689999999999998</c:v>
                </c:pt>
                <c:pt idx="2">
                  <c:v>5.43</c:v>
                </c:pt>
                <c:pt idx="3">
                  <c:v>8.2710000000000008</c:v>
                </c:pt>
                <c:pt idx="4">
                  <c:v>4.9539999999999997</c:v>
                </c:pt>
                <c:pt idx="5">
                  <c:v>4.4690000000000003</c:v>
                </c:pt>
                <c:pt idx="6">
                  <c:v>2.835</c:v>
                </c:pt>
                <c:pt idx="7">
                  <c:v>5.0309999999999997</c:v>
                </c:pt>
                <c:pt idx="8">
                  <c:v>4.2460000000000004</c:v>
                </c:pt>
                <c:pt idx="9">
                  <c:v>3.8780000000000001</c:v>
                </c:pt>
                <c:pt idx="10">
                  <c:v>4.3250000000000002</c:v>
                </c:pt>
                <c:pt idx="11">
                  <c:v>4.1340000000000003</c:v>
                </c:pt>
                <c:pt idx="12">
                  <c:v>4.0289999999999999</c:v>
                </c:pt>
                <c:pt idx="13">
                  <c:v>2.032</c:v>
                </c:pt>
                <c:pt idx="14">
                  <c:v>-2.1750000000000003</c:v>
                </c:pt>
                <c:pt idx="15">
                  <c:v>-4.5350000000000001</c:v>
                </c:pt>
                <c:pt idx="16">
                  <c:v>-6.1680000000000001</c:v>
                </c:pt>
                <c:pt idx="17">
                  <c:v>-6.4329999999999998</c:v>
                </c:pt>
                <c:pt idx="18">
                  <c:v>-5.617</c:v>
                </c:pt>
                <c:pt idx="19">
                  <c:v>-0.40900000000000003</c:v>
                </c:pt>
              </c:numCache>
            </c:numRef>
          </c:val>
          <c:smooth val="0"/>
          <c:extLst>
            <c:ext xmlns:c16="http://schemas.microsoft.com/office/drawing/2014/chart" uri="{C3380CC4-5D6E-409C-BE32-E72D297353CC}">
              <c16:uniqueId val="{00000000-A10B-4FB7-9E99-7A519D305984}"/>
            </c:ext>
          </c:extLst>
        </c:ser>
        <c:ser>
          <c:idx val="1"/>
          <c:order val="1"/>
          <c:tx>
            <c:strRef>
              <c:f>'Employment Wages and Costs'!$B$66</c:f>
              <c:strCache>
                <c:ptCount val="1"/>
                <c:pt idx="0">
                  <c:v>Admin &amp; Support</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Costs'!$C$66:$AC$66</c15:sqref>
                  </c15:fullRef>
                </c:ext>
              </c:extLst>
              <c:f>'Employment Wages and Costs'!$C$66:$Z$66</c:f>
              <c:numCache>
                <c:formatCode>0.0</c:formatCode>
                <c:ptCount val="24"/>
                <c:pt idx="4">
                  <c:v>1.266</c:v>
                </c:pt>
                <c:pt idx="5">
                  <c:v>2.573</c:v>
                </c:pt>
                <c:pt idx="6">
                  <c:v>3.0329999999999999</c:v>
                </c:pt>
                <c:pt idx="7">
                  <c:v>2.4980000000000002</c:v>
                </c:pt>
                <c:pt idx="8">
                  <c:v>3.593</c:v>
                </c:pt>
                <c:pt idx="9">
                  <c:v>2.3370000000000002</c:v>
                </c:pt>
                <c:pt idx="10">
                  <c:v>1.119</c:v>
                </c:pt>
                <c:pt idx="11">
                  <c:v>2.3479999999999999</c:v>
                </c:pt>
                <c:pt idx="12">
                  <c:v>2.8679999999999999</c:v>
                </c:pt>
                <c:pt idx="13">
                  <c:v>1.5190000000000001</c:v>
                </c:pt>
                <c:pt idx="14">
                  <c:v>0.249</c:v>
                </c:pt>
                <c:pt idx="15">
                  <c:v>2.6520000000000001</c:v>
                </c:pt>
                <c:pt idx="16">
                  <c:v>2.6270000000000002</c:v>
                </c:pt>
                <c:pt idx="17">
                  <c:v>-1.4510000000000001</c:v>
                </c:pt>
                <c:pt idx="18">
                  <c:v>-4.218</c:v>
                </c:pt>
                <c:pt idx="19">
                  <c:v>-0.97499999999999998</c:v>
                </c:pt>
                <c:pt idx="20">
                  <c:v>2.3000000000000003</c:v>
                </c:pt>
                <c:pt idx="21">
                  <c:v>3.0609999999999999</c:v>
                </c:pt>
                <c:pt idx="22">
                  <c:v>5.7389999999999999</c:v>
                </c:pt>
                <c:pt idx="23">
                  <c:v>6.5490000000000004</c:v>
                </c:pt>
              </c:numCache>
            </c:numRef>
          </c:val>
          <c:smooth val="0"/>
          <c:extLst>
            <c:ext xmlns:c16="http://schemas.microsoft.com/office/drawing/2014/chart" uri="{C3380CC4-5D6E-409C-BE32-E72D297353CC}">
              <c16:uniqueId val="{00000001-A5F3-4E4F-B40F-6479222A923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59480440389594E-2"/>
          <c:y val="0.13738075868140054"/>
          <c:w val="0.844805022025376"/>
          <c:h val="0.72927854606409492"/>
        </c:manualLayout>
      </c:layout>
      <c:lineChart>
        <c:grouping val="standard"/>
        <c:varyColors val="0"/>
        <c:ser>
          <c:idx val="1"/>
          <c:order val="0"/>
          <c:tx>
            <c:strRef>
              <c:f>'Sales and Prices'!$B$18</c:f>
              <c:strCache>
                <c:ptCount val="1"/>
                <c:pt idx="0">
                  <c:v> Weighted Average</c:v>
                </c:pt>
              </c:strCache>
            </c:strRef>
          </c:tx>
          <c:spPr>
            <a:ln w="31750">
              <a:solidFill>
                <a:srgbClr val="002082"/>
              </a:solidFill>
            </a:ln>
          </c:spPr>
          <c:marker>
            <c:symbol val="none"/>
          </c:marker>
          <c:cat>
            <c:strRef>
              <c:extLst>
                <c:ext xmlns:c15="http://schemas.microsoft.com/office/drawing/2012/chart" uri="{02D57815-91ED-43cb-92C2-25804820EDAC}">
                  <c15:fullRef>
                    <c15:sqref>'Sales and Prices'!$C$23:$AC$23</c15:sqref>
                  </c15:fullRef>
                </c:ext>
              </c:extLst>
              <c:f>'Sales and Prices'!$C$23:$V$23</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Prices'!$C$18:$AC$18</c15:sqref>
                  </c15:fullRef>
                </c:ext>
              </c:extLst>
              <c:f>'Sales and Prices'!$C$18:$V$18</c:f>
              <c:numCache>
                <c:formatCode>0.00</c:formatCode>
                <c:ptCount val="20"/>
                <c:pt idx="0">
                  <c:v>6.7204625</c:v>
                </c:pt>
                <c:pt idx="1">
                  <c:v>8.0554624999999991</c:v>
                </c:pt>
                <c:pt idx="2">
                  <c:v>8.6146124999999998</c:v>
                </c:pt>
                <c:pt idx="3">
                  <c:v>7.5053000000000001</c:v>
                </c:pt>
                <c:pt idx="4">
                  <c:v>6.2609624999999998</c:v>
                </c:pt>
                <c:pt idx="5">
                  <c:v>6.9283624999999995</c:v>
                </c:pt>
                <c:pt idx="6">
                  <c:v>6.1584374999999998</c:v>
                </c:pt>
                <c:pt idx="7">
                  <c:v>6.7542250000000017</c:v>
                </c:pt>
                <c:pt idx="8">
                  <c:v>6.8212999999999999</c:v>
                </c:pt>
                <c:pt idx="9">
                  <c:v>7.1486625000000004</c:v>
                </c:pt>
                <c:pt idx="10">
                  <c:v>7.3393000000000006</c:v>
                </c:pt>
                <c:pt idx="11">
                  <c:v>5.0423499999999999</c:v>
                </c:pt>
                <c:pt idx="12">
                  <c:v>5.6569375000000006</c:v>
                </c:pt>
                <c:pt idx="13">
                  <c:v>4.8352374999999999</c:v>
                </c:pt>
                <c:pt idx="14">
                  <c:v>3.0317375000000002</c:v>
                </c:pt>
                <c:pt idx="15">
                  <c:v>1.220225000000001</c:v>
                </c:pt>
                <c:pt idx="16">
                  <c:v>3.3309124999999993</c:v>
                </c:pt>
                <c:pt idx="17">
                  <c:v>4.4629750000000001</c:v>
                </c:pt>
                <c:pt idx="18">
                  <c:v>4.7086749999999995</c:v>
                </c:pt>
                <c:pt idx="19">
                  <c:v>12.921899999999999</c:v>
                </c:pt>
              </c:numCache>
            </c:numRef>
          </c:val>
          <c:smooth val="0"/>
          <c:extLst>
            <c:ext xmlns:c16="http://schemas.microsoft.com/office/drawing/2014/chart" uri="{C3380CC4-5D6E-409C-BE32-E72D297353CC}">
              <c16:uniqueId val="{00000000-DDD1-47B2-9507-7325BA6C9628}"/>
            </c:ext>
          </c:extLst>
        </c:ser>
        <c:ser>
          <c:idx val="0"/>
          <c:order val="1"/>
          <c:tx>
            <c:strRef>
              <c:f>'Sales and Prices'!$B$19</c:f>
              <c:strCache>
                <c:ptCount val="1"/>
                <c:pt idx="0">
                  <c:v> Moving Average (4Q)</c:v>
                </c:pt>
              </c:strCache>
            </c:strRef>
          </c:tx>
          <c:spPr>
            <a:ln w="19050">
              <a:solidFill>
                <a:srgbClr val="00B0F0"/>
              </a:solidFill>
              <a:prstDash val="solid"/>
            </a:ln>
          </c:spPr>
          <c:marker>
            <c:symbol val="none"/>
          </c:marker>
          <c:cat>
            <c:strRef>
              <c:extLst>
                <c:ext xmlns:c15="http://schemas.microsoft.com/office/drawing/2012/chart" uri="{02D57815-91ED-43cb-92C2-25804820EDAC}">
                  <c15:fullRef>
                    <c15:sqref>'Sales and Prices'!$C$23:$AC$23</c15:sqref>
                  </c15:fullRef>
                </c:ext>
              </c:extLst>
              <c:f>'Sales and Prices'!$C$23:$V$23</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Prices'!$C$19:$AC$19</c15:sqref>
                  </c15:fullRef>
                </c:ext>
              </c:extLst>
              <c:f>'Sales and Prices'!$C$19:$V$19</c:f>
              <c:numCache>
                <c:formatCode>0.00</c:formatCode>
                <c:ptCount val="20"/>
                <c:pt idx="3">
                  <c:v>7.7239593749999997</c:v>
                </c:pt>
                <c:pt idx="4">
                  <c:v>7.6090843749999983</c:v>
                </c:pt>
                <c:pt idx="5">
                  <c:v>7.3273093749999987</c:v>
                </c:pt>
                <c:pt idx="6">
                  <c:v>6.713265625</c:v>
                </c:pt>
                <c:pt idx="7">
                  <c:v>6.5254968750000009</c:v>
                </c:pt>
                <c:pt idx="8">
                  <c:v>6.6655812500000007</c:v>
                </c:pt>
                <c:pt idx="9">
                  <c:v>6.7206562500000002</c:v>
                </c:pt>
                <c:pt idx="10">
                  <c:v>7.0158718750000011</c:v>
                </c:pt>
                <c:pt idx="11">
                  <c:v>6.5879031250000004</c:v>
                </c:pt>
                <c:pt idx="12">
                  <c:v>6.2968125000000006</c:v>
                </c:pt>
                <c:pt idx="13">
                  <c:v>5.7184562500000009</c:v>
                </c:pt>
                <c:pt idx="14">
                  <c:v>4.6415656250000001</c:v>
                </c:pt>
                <c:pt idx="15">
                  <c:v>3.6860343750000002</c:v>
                </c:pt>
                <c:pt idx="16">
                  <c:v>3.1045281249999999</c:v>
                </c:pt>
                <c:pt idx="17">
                  <c:v>3.0114625000000004</c:v>
                </c:pt>
                <c:pt idx="18">
                  <c:v>3.4306968749999998</c:v>
                </c:pt>
                <c:pt idx="19">
                  <c:v>6.3561156249999993</c:v>
                </c:pt>
              </c:numCache>
            </c:numRef>
          </c:val>
          <c:smooth val="0"/>
          <c:extLst>
            <c:ext xmlns:c16="http://schemas.microsoft.com/office/drawing/2014/chart" uri="{C3380CC4-5D6E-409C-BE32-E72D297353CC}">
              <c16:uniqueId val="{00000002-DDD1-47B2-9507-7325BA6C962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in val="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Costs'!$B$33</c:f>
              <c:strCache>
                <c:ptCount val="1"/>
                <c:pt idx="0">
                  <c:v>Human Health</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Costs'!$C$33:$AC$33</c15:sqref>
                  </c15:fullRef>
                </c:ext>
              </c:extLst>
              <c:f>'Employment Wages and Costs'!$C$33:$Z$33</c:f>
              <c:numCache>
                <c:formatCode>0.0</c:formatCode>
                <c:ptCount val="24"/>
                <c:pt idx="0">
                  <c:v>3.105</c:v>
                </c:pt>
                <c:pt idx="1">
                  <c:v>0.377</c:v>
                </c:pt>
                <c:pt idx="2">
                  <c:v>2.9540000000000002</c:v>
                </c:pt>
                <c:pt idx="3">
                  <c:v>1.7190000000000001</c:v>
                </c:pt>
                <c:pt idx="4">
                  <c:v>3.4290000000000003</c:v>
                </c:pt>
                <c:pt idx="5">
                  <c:v>2.4250000000000003</c:v>
                </c:pt>
                <c:pt idx="6">
                  <c:v>2.23</c:v>
                </c:pt>
                <c:pt idx="7">
                  <c:v>1.8920000000000001</c:v>
                </c:pt>
                <c:pt idx="8">
                  <c:v>1.5369999999999999</c:v>
                </c:pt>
                <c:pt idx="9">
                  <c:v>1.1200000000000001</c:v>
                </c:pt>
                <c:pt idx="10">
                  <c:v>1.59</c:v>
                </c:pt>
                <c:pt idx="11">
                  <c:v>4.7640000000000002</c:v>
                </c:pt>
                <c:pt idx="12">
                  <c:v>3.319</c:v>
                </c:pt>
                <c:pt idx="13">
                  <c:v>4.3620000000000001</c:v>
                </c:pt>
                <c:pt idx="14">
                  <c:v>0.124</c:v>
                </c:pt>
                <c:pt idx="15">
                  <c:v>-1.3109999999999999</c:v>
                </c:pt>
                <c:pt idx="16">
                  <c:v>-0.76900000000000002</c:v>
                </c:pt>
                <c:pt idx="17">
                  <c:v>-0.998</c:v>
                </c:pt>
                <c:pt idx="18">
                  <c:v>-1.2390000000000001</c:v>
                </c:pt>
                <c:pt idx="19">
                  <c:v>-0.17899999999999999</c:v>
                </c:pt>
              </c:numCache>
            </c:numRef>
          </c:val>
          <c:smooth val="0"/>
          <c:extLst>
            <c:ext xmlns:c16="http://schemas.microsoft.com/office/drawing/2014/chart" uri="{C3380CC4-5D6E-409C-BE32-E72D297353CC}">
              <c16:uniqueId val="{00000000-CDF0-4059-88D5-211C4061E6B0}"/>
            </c:ext>
          </c:extLst>
        </c:ser>
        <c:ser>
          <c:idx val="1"/>
          <c:order val="1"/>
          <c:tx>
            <c:strRef>
              <c:f>'Employment Wages and Costs'!$B$67</c:f>
              <c:strCache>
                <c:ptCount val="1"/>
                <c:pt idx="0">
                  <c:v>Human Health</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Costs'!$C$67:$AC$67</c15:sqref>
                  </c15:fullRef>
                </c:ext>
              </c:extLst>
              <c:f>'Employment Wages and Costs'!$C$67:$Z$67</c:f>
              <c:numCache>
                <c:formatCode>0.0</c:formatCode>
                <c:ptCount val="24"/>
                <c:pt idx="4">
                  <c:v>-2.149</c:v>
                </c:pt>
                <c:pt idx="5">
                  <c:v>-0.75800000000000001</c:v>
                </c:pt>
                <c:pt idx="6">
                  <c:v>-0.94400000000000006</c:v>
                </c:pt>
                <c:pt idx="7">
                  <c:v>1.2050000000000001</c:v>
                </c:pt>
                <c:pt idx="8">
                  <c:v>1.2030000000000001</c:v>
                </c:pt>
                <c:pt idx="9">
                  <c:v>-0.127</c:v>
                </c:pt>
                <c:pt idx="10">
                  <c:v>2.0190000000000001</c:v>
                </c:pt>
                <c:pt idx="11">
                  <c:v>1.849</c:v>
                </c:pt>
                <c:pt idx="12">
                  <c:v>1.268</c:v>
                </c:pt>
                <c:pt idx="13">
                  <c:v>1.1180000000000001</c:v>
                </c:pt>
                <c:pt idx="14">
                  <c:v>1.2210000000000001</c:v>
                </c:pt>
                <c:pt idx="15">
                  <c:v>3.004</c:v>
                </c:pt>
                <c:pt idx="16">
                  <c:v>2.2490000000000001</c:v>
                </c:pt>
                <c:pt idx="17">
                  <c:v>-0.52900000000000003</c:v>
                </c:pt>
                <c:pt idx="18">
                  <c:v>-2.222</c:v>
                </c:pt>
                <c:pt idx="19">
                  <c:v>-0.16400000000000001</c:v>
                </c:pt>
                <c:pt idx="20">
                  <c:v>0.68100000000000005</c:v>
                </c:pt>
                <c:pt idx="21">
                  <c:v>2.3970000000000002</c:v>
                </c:pt>
                <c:pt idx="22">
                  <c:v>2.95</c:v>
                </c:pt>
                <c:pt idx="23">
                  <c:v>2.7749999999999999</c:v>
                </c:pt>
              </c:numCache>
            </c:numRef>
          </c:val>
          <c:smooth val="0"/>
          <c:extLst>
            <c:ext xmlns:c16="http://schemas.microsoft.com/office/drawing/2014/chart" uri="{C3380CC4-5D6E-409C-BE32-E72D297353CC}">
              <c16:uniqueId val="{00000001-8464-4808-B4F7-3B06754289A7}"/>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'Employment Wages and Costs'!$B$34</c:f>
              <c:strCache>
                <c:ptCount val="1"/>
                <c:pt idx="0">
                  <c:v>Other services</c:v>
                </c:pt>
              </c:strCache>
            </c:strRef>
          </c:tx>
          <c:spPr>
            <a:ln w="28575" cap="rnd">
              <a:solidFill>
                <a:srgbClr val="008C45"/>
              </a:solidFill>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Costs'!$C$34:$AC$34</c15:sqref>
                  </c15:fullRef>
                </c:ext>
              </c:extLst>
              <c:f>'Employment Wages and Costs'!$C$34:$Z$34</c:f>
              <c:numCache>
                <c:formatCode>0.0</c:formatCode>
                <c:ptCount val="24"/>
                <c:pt idx="0">
                  <c:v>2.9590000000000001</c:v>
                </c:pt>
                <c:pt idx="1">
                  <c:v>2.3140000000000001</c:v>
                </c:pt>
                <c:pt idx="2">
                  <c:v>2.91</c:v>
                </c:pt>
                <c:pt idx="3">
                  <c:v>3.8919999999999999</c:v>
                </c:pt>
                <c:pt idx="4">
                  <c:v>2.3340000000000001</c:v>
                </c:pt>
                <c:pt idx="5">
                  <c:v>1.7090000000000001</c:v>
                </c:pt>
                <c:pt idx="6">
                  <c:v>3.0910000000000002</c:v>
                </c:pt>
                <c:pt idx="7">
                  <c:v>2.2000000000000002</c:v>
                </c:pt>
                <c:pt idx="8">
                  <c:v>1.5350000000000001</c:v>
                </c:pt>
                <c:pt idx="9">
                  <c:v>1.95</c:v>
                </c:pt>
                <c:pt idx="10">
                  <c:v>2.3559999999999999</c:v>
                </c:pt>
                <c:pt idx="11">
                  <c:v>1.7630000000000001</c:v>
                </c:pt>
                <c:pt idx="12">
                  <c:v>2.048</c:v>
                </c:pt>
                <c:pt idx="13">
                  <c:v>2.7760000000000002</c:v>
                </c:pt>
                <c:pt idx="14">
                  <c:v>-0.186</c:v>
                </c:pt>
                <c:pt idx="15">
                  <c:v>-3.2890000000000001</c:v>
                </c:pt>
                <c:pt idx="16">
                  <c:v>-6.2090000000000005</c:v>
                </c:pt>
                <c:pt idx="17">
                  <c:v>-6.4740000000000002</c:v>
                </c:pt>
                <c:pt idx="18">
                  <c:v>-3.645</c:v>
                </c:pt>
                <c:pt idx="19">
                  <c:v>-1.649</c:v>
                </c:pt>
              </c:numCache>
            </c:numRef>
          </c:val>
          <c:smooth val="0"/>
          <c:extLst>
            <c:ext xmlns:c16="http://schemas.microsoft.com/office/drawing/2014/chart" uri="{C3380CC4-5D6E-409C-BE32-E72D297353CC}">
              <c16:uniqueId val="{00000000-3799-48A9-8628-18491033C76A}"/>
            </c:ext>
          </c:extLst>
        </c:ser>
        <c:ser>
          <c:idx val="1"/>
          <c:order val="1"/>
          <c:tx>
            <c:strRef>
              <c:f>'Employment Wages and Costs'!$B$68</c:f>
              <c:strCache>
                <c:ptCount val="1"/>
                <c:pt idx="0">
                  <c:v>Other services</c:v>
                </c:pt>
              </c:strCache>
            </c:strRef>
          </c:tx>
          <c:spPr>
            <a:ln w="28575" cap="rnd">
              <a:solidFill>
                <a:srgbClr val="00CC00"/>
              </a:solidFill>
              <a:prstDash val="sysDash"/>
              <a:round/>
            </a:ln>
            <a:effectLst/>
          </c:spPr>
          <c:marker>
            <c:symbol val="none"/>
          </c:marker>
          <c:cat>
            <c:strRef>
              <c:extLst>
                <c:ext xmlns:c15="http://schemas.microsoft.com/office/drawing/2012/chart" uri="{02D57815-91ED-43cb-92C2-25804820EDAC}">
                  <c15:fullRef>
                    <c15:sqref>'Employment Wages and Costs'!$C$21:$AC$21</c15:sqref>
                  </c15:fullRef>
                </c:ext>
              </c:extLst>
              <c:f>'Employment Wages and Costs'!$C$21:$Z$21</c:f>
              <c:strCache>
                <c:ptCount val="22"/>
                <c:pt idx="1">
                  <c:v>2017Q1</c:v>
                </c:pt>
                <c:pt idx="5">
                  <c:v>2018Q1</c:v>
                </c:pt>
                <c:pt idx="9">
                  <c:v>2019Q1</c:v>
                </c:pt>
                <c:pt idx="13">
                  <c:v>2020Q1</c:v>
                </c:pt>
                <c:pt idx="17">
                  <c:v>2021Q1</c:v>
                </c:pt>
                <c:pt idx="21">
                  <c:v>2022 Q1</c:v>
                </c:pt>
              </c:strCache>
            </c:strRef>
          </c:cat>
          <c:val>
            <c:numRef>
              <c:extLst>
                <c:ext xmlns:c15="http://schemas.microsoft.com/office/drawing/2012/chart" uri="{02D57815-91ED-43cb-92C2-25804820EDAC}">
                  <c15:fullRef>
                    <c15:sqref>'Employment Wages and Costs'!$C$68:$AC$68</c15:sqref>
                  </c15:fullRef>
                </c:ext>
              </c:extLst>
              <c:f>'Employment Wages and Costs'!$C$68:$Z$68</c:f>
              <c:numCache>
                <c:formatCode>0.0</c:formatCode>
                <c:ptCount val="24"/>
                <c:pt idx="4">
                  <c:v>-0.52300000000000002</c:v>
                </c:pt>
                <c:pt idx="5">
                  <c:v>-0.97599999999999998</c:v>
                </c:pt>
                <c:pt idx="6">
                  <c:v>0.55700000000000005</c:v>
                </c:pt>
                <c:pt idx="7">
                  <c:v>3.5000000000000003E-2</c:v>
                </c:pt>
                <c:pt idx="8">
                  <c:v>-0.34800000000000003</c:v>
                </c:pt>
                <c:pt idx="9">
                  <c:v>-0.51800000000000002</c:v>
                </c:pt>
                <c:pt idx="10">
                  <c:v>0.36399999999999999</c:v>
                </c:pt>
                <c:pt idx="11">
                  <c:v>0.30099999999999999</c:v>
                </c:pt>
                <c:pt idx="12">
                  <c:v>1.022</c:v>
                </c:pt>
                <c:pt idx="13">
                  <c:v>0.255</c:v>
                </c:pt>
                <c:pt idx="14">
                  <c:v>0.81200000000000006</c:v>
                </c:pt>
                <c:pt idx="15">
                  <c:v>2.1999999999999999E-2</c:v>
                </c:pt>
                <c:pt idx="16">
                  <c:v>0.749</c:v>
                </c:pt>
                <c:pt idx="17">
                  <c:v>-1.863</c:v>
                </c:pt>
                <c:pt idx="18">
                  <c:v>-7.5410000000000004</c:v>
                </c:pt>
                <c:pt idx="19">
                  <c:v>-2.202</c:v>
                </c:pt>
                <c:pt idx="20">
                  <c:v>0.48099999999999998</c:v>
                </c:pt>
                <c:pt idx="21">
                  <c:v>2.1120000000000001</c:v>
                </c:pt>
                <c:pt idx="22">
                  <c:v>2.2469999999999999</c:v>
                </c:pt>
                <c:pt idx="23">
                  <c:v>4.2110000000000003</c:v>
                </c:pt>
              </c:numCache>
            </c:numRef>
          </c:val>
          <c:smooth val="0"/>
          <c:extLst>
            <c:ext xmlns:c16="http://schemas.microsoft.com/office/drawing/2014/chart" uri="{C3380CC4-5D6E-409C-BE32-E72D297353CC}">
              <c16:uniqueId val="{00000001-7CCF-4A35-BFAB-B7F2604CCDFB}"/>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0"/>
          <c:min val="-15"/>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Investment!$B$8</c:f>
              <c:strCache>
                <c:ptCount val="1"/>
                <c:pt idx="0">
                  <c:v>&lt;-50%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Investment!$C$7:$AC$7</c15:sqref>
                  </c15:fullRef>
                </c:ext>
              </c:extLst>
              <c:f>Investment!$C$7:$V$7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2021Q2</c:v>
                </c:pt>
              </c:strCache>
            </c:strRef>
          </c:cat>
          <c:val>
            <c:numRef>
              <c:extLst>
                <c:ext xmlns:c15="http://schemas.microsoft.com/office/drawing/2012/chart" uri="{02D57815-91ED-43cb-92C2-25804820EDAC}">
                  <c15:fullRef>
                    <c15:sqref>Investment!$C$8:$AC$8</c15:sqref>
                  </c15:fullRef>
                </c:ext>
              </c:extLst>
              <c:f>Investment!$C$8:$V$8</c:f>
              <c:numCache>
                <c:formatCode>0</c:formatCode>
                <c:ptCount val="20"/>
                <c:pt idx="0">
                  <c:v>25.225999999999999</c:v>
                </c:pt>
                <c:pt idx="1">
                  <c:v>24.056000000000001</c:v>
                </c:pt>
                <c:pt idx="2">
                  <c:v>25.865000000000002</c:v>
                </c:pt>
                <c:pt idx="3">
                  <c:v>26.363</c:v>
                </c:pt>
                <c:pt idx="4">
                  <c:v>25.033999999999999</c:v>
                </c:pt>
                <c:pt idx="5">
                  <c:v>25.545000000000002</c:v>
                </c:pt>
                <c:pt idx="6">
                  <c:v>25.885999999999999</c:v>
                </c:pt>
                <c:pt idx="7">
                  <c:v>24.853999999999999</c:v>
                </c:pt>
                <c:pt idx="8">
                  <c:v>25.600999999999999</c:v>
                </c:pt>
                <c:pt idx="9">
                  <c:v>23.173999999999999</c:v>
                </c:pt>
                <c:pt idx="10">
                  <c:v>25.53</c:v>
                </c:pt>
                <c:pt idx="11">
                  <c:v>28.907</c:v>
                </c:pt>
                <c:pt idx="12">
                  <c:v>25.998000000000001</c:v>
                </c:pt>
                <c:pt idx="13">
                  <c:v>26.324999999999999</c:v>
                </c:pt>
                <c:pt idx="14">
                  <c:v>38.145000000000003</c:v>
                </c:pt>
                <c:pt idx="15">
                  <c:v>59.45</c:v>
                </c:pt>
                <c:pt idx="16">
                  <c:v>48.195</c:v>
                </c:pt>
                <c:pt idx="17">
                  <c:v>42.451999999999998</c:v>
                </c:pt>
                <c:pt idx="18">
                  <c:v>38.669000000000004</c:v>
                </c:pt>
                <c:pt idx="19">
                  <c:v>17.801000000000002</c:v>
                </c:pt>
              </c:numCache>
            </c:numRef>
          </c:val>
          <c:extLst>
            <c:ext xmlns:c16="http://schemas.microsoft.com/office/drawing/2014/chart" uri="{C3380CC4-5D6E-409C-BE32-E72D297353CC}">
              <c16:uniqueId val="{00000000-5B67-4508-9C47-CEAE65132338}"/>
            </c:ext>
          </c:extLst>
        </c:ser>
        <c:ser>
          <c:idx val="0"/>
          <c:order val="1"/>
          <c:tx>
            <c:strRef>
              <c:f>Investment!$B$9</c:f>
              <c:strCache>
                <c:ptCount val="1"/>
                <c:pt idx="0">
                  <c:v>≥-50% to 0%</c:v>
                </c:pt>
              </c:strCache>
            </c:strRef>
          </c:tx>
          <c:spPr>
            <a:solidFill>
              <a:srgbClr val="EF4135">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Investment!$C$7:$AC$7</c15:sqref>
                  </c15:fullRef>
                </c:ext>
              </c:extLst>
              <c:f>Investment!$C$7:$V$7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2021Q2</c:v>
                </c:pt>
              </c:strCache>
            </c:strRef>
          </c:cat>
          <c:val>
            <c:numRef>
              <c:extLst>
                <c:ext xmlns:c15="http://schemas.microsoft.com/office/drawing/2012/chart" uri="{02D57815-91ED-43cb-92C2-25804820EDAC}">
                  <c15:fullRef>
                    <c15:sqref>Investment!$C$9:$AC$9</c15:sqref>
                  </c15:fullRef>
                </c:ext>
              </c:extLst>
              <c:f>Investment!$C$9:$V$9</c:f>
              <c:numCache>
                <c:formatCode>0</c:formatCode>
                <c:ptCount val="20"/>
                <c:pt idx="0">
                  <c:v>11.185</c:v>
                </c:pt>
                <c:pt idx="1">
                  <c:v>10.603</c:v>
                </c:pt>
                <c:pt idx="2">
                  <c:v>16.984000000000002</c:v>
                </c:pt>
                <c:pt idx="3">
                  <c:v>16.583000000000002</c:v>
                </c:pt>
                <c:pt idx="4">
                  <c:v>15.838000000000001</c:v>
                </c:pt>
                <c:pt idx="5">
                  <c:v>14.14</c:v>
                </c:pt>
                <c:pt idx="6">
                  <c:v>15.451000000000001</c:v>
                </c:pt>
                <c:pt idx="7">
                  <c:v>13.148</c:v>
                </c:pt>
                <c:pt idx="8">
                  <c:v>16.580000000000002</c:v>
                </c:pt>
                <c:pt idx="9">
                  <c:v>14.898</c:v>
                </c:pt>
                <c:pt idx="10">
                  <c:v>14.121</c:v>
                </c:pt>
                <c:pt idx="11">
                  <c:v>15.02</c:v>
                </c:pt>
                <c:pt idx="12">
                  <c:v>14.14</c:v>
                </c:pt>
                <c:pt idx="13">
                  <c:v>14.891999999999999</c:v>
                </c:pt>
                <c:pt idx="14">
                  <c:v>15.000999999999999</c:v>
                </c:pt>
                <c:pt idx="15">
                  <c:v>12.333</c:v>
                </c:pt>
                <c:pt idx="16">
                  <c:v>14.866</c:v>
                </c:pt>
                <c:pt idx="17">
                  <c:v>14.007</c:v>
                </c:pt>
                <c:pt idx="18">
                  <c:v>14.062000000000001</c:v>
                </c:pt>
                <c:pt idx="19">
                  <c:v>9.0860000000000003</c:v>
                </c:pt>
              </c:numCache>
            </c:numRef>
          </c:val>
          <c:extLst>
            <c:ext xmlns:c16="http://schemas.microsoft.com/office/drawing/2014/chart" uri="{C3380CC4-5D6E-409C-BE32-E72D297353CC}">
              <c16:uniqueId val="{00000001-5B67-4508-9C47-CEAE65132338}"/>
            </c:ext>
          </c:extLst>
        </c:ser>
        <c:ser>
          <c:idx val="1"/>
          <c:order val="2"/>
          <c:tx>
            <c:strRef>
              <c:f>Investment!$B$10</c:f>
              <c:strCache>
                <c:ptCount val="1"/>
                <c:pt idx="0">
                  <c:v>≥0% to 50%</c:v>
                </c:pt>
              </c:strCache>
            </c:strRef>
          </c:tx>
          <c:spPr>
            <a:solidFill>
              <a:srgbClr val="FF6D00">
                <a:alpha val="42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Investment!$C$7:$AC$7</c15:sqref>
                  </c15:fullRef>
                </c:ext>
              </c:extLst>
              <c:f>Investment!$C$7:$V$7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2021Q2</c:v>
                </c:pt>
              </c:strCache>
            </c:strRef>
          </c:cat>
          <c:val>
            <c:numRef>
              <c:extLst>
                <c:ext xmlns:c15="http://schemas.microsoft.com/office/drawing/2012/chart" uri="{02D57815-91ED-43cb-92C2-25804820EDAC}">
                  <c15:fullRef>
                    <c15:sqref>Investment!$C$10:$AC$10</c15:sqref>
                  </c15:fullRef>
                </c:ext>
              </c:extLst>
              <c:f>Investment!$C$10:$V$10</c:f>
              <c:numCache>
                <c:formatCode>0</c:formatCode>
                <c:ptCount val="20"/>
                <c:pt idx="0">
                  <c:v>38.611000000000004</c:v>
                </c:pt>
                <c:pt idx="1">
                  <c:v>39.133000000000003</c:v>
                </c:pt>
                <c:pt idx="2">
                  <c:v>28.44</c:v>
                </c:pt>
                <c:pt idx="3">
                  <c:v>26.080000000000002</c:v>
                </c:pt>
                <c:pt idx="4">
                  <c:v>28.974</c:v>
                </c:pt>
                <c:pt idx="5">
                  <c:v>31.434000000000001</c:v>
                </c:pt>
                <c:pt idx="6">
                  <c:v>27.509</c:v>
                </c:pt>
                <c:pt idx="7">
                  <c:v>31.916</c:v>
                </c:pt>
                <c:pt idx="8">
                  <c:v>30.532</c:v>
                </c:pt>
                <c:pt idx="9">
                  <c:v>30.850999999999999</c:v>
                </c:pt>
                <c:pt idx="10">
                  <c:v>30.242000000000001</c:v>
                </c:pt>
                <c:pt idx="11">
                  <c:v>29.085000000000001</c:v>
                </c:pt>
                <c:pt idx="12">
                  <c:v>30.262</c:v>
                </c:pt>
                <c:pt idx="13">
                  <c:v>29.927</c:v>
                </c:pt>
                <c:pt idx="14">
                  <c:v>22.219000000000001</c:v>
                </c:pt>
                <c:pt idx="15">
                  <c:v>13.978</c:v>
                </c:pt>
                <c:pt idx="16">
                  <c:v>16.693000000000001</c:v>
                </c:pt>
                <c:pt idx="17">
                  <c:v>21.673999999999999</c:v>
                </c:pt>
                <c:pt idx="18">
                  <c:v>21.925000000000001</c:v>
                </c:pt>
                <c:pt idx="19">
                  <c:v>23.492000000000001</c:v>
                </c:pt>
              </c:numCache>
            </c:numRef>
          </c:val>
          <c:extLst>
            <c:ext xmlns:c16="http://schemas.microsoft.com/office/drawing/2014/chart" uri="{C3380CC4-5D6E-409C-BE32-E72D297353CC}">
              <c16:uniqueId val="{00000002-5B67-4508-9C47-CEAE65132338}"/>
            </c:ext>
          </c:extLst>
        </c:ser>
        <c:ser>
          <c:idx val="2"/>
          <c:order val="3"/>
          <c:tx>
            <c:strRef>
              <c:f>Investment!$B$11</c:f>
              <c:strCache>
                <c:ptCount val="1"/>
                <c:pt idx="0">
                  <c:v>≥50% to 100%</c:v>
                </c:pt>
              </c:strCache>
            </c:strRef>
          </c:tx>
          <c:spPr>
            <a:solidFill>
              <a:srgbClr val="FF6D00">
                <a:alpha val="62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Investment!$C$7:$AC$7</c15:sqref>
                  </c15:fullRef>
                </c:ext>
              </c:extLst>
              <c:f>Investment!$C$7:$V$7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2021Q2</c:v>
                </c:pt>
              </c:strCache>
            </c:strRef>
          </c:cat>
          <c:val>
            <c:numRef>
              <c:extLst>
                <c:ext xmlns:c15="http://schemas.microsoft.com/office/drawing/2012/chart" uri="{02D57815-91ED-43cb-92C2-25804820EDAC}">
                  <c15:fullRef>
                    <c15:sqref>Investment!$C$11:$AC$11</c15:sqref>
                  </c15:fullRef>
                </c:ext>
              </c:extLst>
              <c:f>Investment!$C$11:$V$11</c:f>
              <c:numCache>
                <c:formatCode>0</c:formatCode>
                <c:ptCount val="20"/>
                <c:pt idx="0">
                  <c:v>10.925000000000001</c:v>
                </c:pt>
                <c:pt idx="1">
                  <c:v>8.7810000000000006</c:v>
                </c:pt>
                <c:pt idx="2">
                  <c:v>10.791</c:v>
                </c:pt>
                <c:pt idx="3">
                  <c:v>13.986000000000001</c:v>
                </c:pt>
                <c:pt idx="4">
                  <c:v>12.452999999999999</c:v>
                </c:pt>
                <c:pt idx="5">
                  <c:v>11.789</c:v>
                </c:pt>
                <c:pt idx="6">
                  <c:v>13.854000000000001</c:v>
                </c:pt>
                <c:pt idx="7">
                  <c:v>13.647</c:v>
                </c:pt>
                <c:pt idx="8">
                  <c:v>12.368</c:v>
                </c:pt>
                <c:pt idx="9">
                  <c:v>12.842000000000001</c:v>
                </c:pt>
                <c:pt idx="10">
                  <c:v>12.864000000000001</c:v>
                </c:pt>
                <c:pt idx="11">
                  <c:v>10.93</c:v>
                </c:pt>
                <c:pt idx="12">
                  <c:v>11.667</c:v>
                </c:pt>
                <c:pt idx="13">
                  <c:v>11.022</c:v>
                </c:pt>
                <c:pt idx="14">
                  <c:v>9.793000000000001</c:v>
                </c:pt>
                <c:pt idx="15">
                  <c:v>6.46</c:v>
                </c:pt>
                <c:pt idx="16">
                  <c:v>7.8120000000000003</c:v>
                </c:pt>
                <c:pt idx="17">
                  <c:v>9.266</c:v>
                </c:pt>
                <c:pt idx="18">
                  <c:v>10.018000000000001</c:v>
                </c:pt>
                <c:pt idx="19">
                  <c:v>13.407</c:v>
                </c:pt>
              </c:numCache>
            </c:numRef>
          </c:val>
          <c:extLst>
            <c:ext xmlns:c16="http://schemas.microsoft.com/office/drawing/2014/chart" uri="{C3380CC4-5D6E-409C-BE32-E72D297353CC}">
              <c16:uniqueId val="{00000003-5B67-4508-9C47-CEAE65132338}"/>
            </c:ext>
          </c:extLst>
        </c:ser>
        <c:ser>
          <c:idx val="4"/>
          <c:order val="4"/>
          <c:tx>
            <c:strRef>
              <c:f>Investment!$B$12</c:f>
              <c:strCache>
                <c:ptCount val="1"/>
                <c:pt idx="0">
                  <c:v>≥100%</c:v>
                </c:pt>
              </c:strCache>
            </c:strRef>
          </c:tx>
          <c:spPr>
            <a:solidFill>
              <a:srgbClr val="FF6D00"/>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Investment!$C$7:$AC$7</c15:sqref>
                  </c15:fullRef>
                </c:ext>
              </c:extLst>
              <c:f>Investment!$C$7:$V$7</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2021Q2</c:v>
                </c:pt>
              </c:strCache>
            </c:strRef>
          </c:cat>
          <c:val>
            <c:numRef>
              <c:extLst>
                <c:ext xmlns:c15="http://schemas.microsoft.com/office/drawing/2012/chart" uri="{02D57815-91ED-43cb-92C2-25804820EDAC}">
                  <c15:fullRef>
                    <c15:sqref>Investment!$C$12:$AC$12</c15:sqref>
                  </c15:fullRef>
                </c:ext>
              </c:extLst>
              <c:f>Investment!$C$12:$V$12</c:f>
              <c:numCache>
                <c:formatCode>0</c:formatCode>
                <c:ptCount val="20"/>
                <c:pt idx="0">
                  <c:v>14.053000000000001</c:v>
                </c:pt>
                <c:pt idx="1">
                  <c:v>17.427</c:v>
                </c:pt>
                <c:pt idx="2">
                  <c:v>17.920999999999999</c:v>
                </c:pt>
                <c:pt idx="3">
                  <c:v>16.988</c:v>
                </c:pt>
                <c:pt idx="4">
                  <c:v>17.7</c:v>
                </c:pt>
                <c:pt idx="5">
                  <c:v>17.091999999999999</c:v>
                </c:pt>
                <c:pt idx="6">
                  <c:v>17.3</c:v>
                </c:pt>
                <c:pt idx="7">
                  <c:v>16.434999999999999</c:v>
                </c:pt>
                <c:pt idx="8">
                  <c:v>14.918000000000001</c:v>
                </c:pt>
                <c:pt idx="9">
                  <c:v>18.236000000000001</c:v>
                </c:pt>
                <c:pt idx="10">
                  <c:v>17.243000000000002</c:v>
                </c:pt>
                <c:pt idx="11">
                  <c:v>16.058</c:v>
                </c:pt>
                <c:pt idx="12">
                  <c:v>17.933</c:v>
                </c:pt>
                <c:pt idx="13">
                  <c:v>17.834</c:v>
                </c:pt>
                <c:pt idx="14">
                  <c:v>14.842000000000001</c:v>
                </c:pt>
                <c:pt idx="15">
                  <c:v>7.7789999999999999</c:v>
                </c:pt>
                <c:pt idx="16">
                  <c:v>12.434000000000001</c:v>
                </c:pt>
                <c:pt idx="17">
                  <c:v>12.6</c:v>
                </c:pt>
                <c:pt idx="18">
                  <c:v>15.327</c:v>
                </c:pt>
                <c:pt idx="19">
                  <c:v>36.213999999999999</c:v>
                </c:pt>
              </c:numCache>
            </c:numRef>
          </c:val>
          <c:extLst>
            <c:ext xmlns:c16="http://schemas.microsoft.com/office/drawing/2014/chart" uri="{C3380CC4-5D6E-409C-BE32-E72D297353CC}">
              <c16:uniqueId val="{00000004-5B67-4508-9C47-CEAE65132338}"/>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 of Respondents</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30014750300300336"/>
          <c:y val="0.94691810272158061"/>
          <c:w val="0.45215322318514672"/>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759083714186944"/>
        </c:manualLayout>
      </c:layout>
      <c:barChart>
        <c:barDir val="col"/>
        <c:grouping val="percentStacked"/>
        <c:varyColors val="0"/>
        <c:ser>
          <c:idx val="3"/>
          <c:order val="0"/>
          <c:tx>
            <c:strRef>
              <c:f>Investment!$B$40</c:f>
              <c:strCache>
                <c:ptCount val="1"/>
                <c:pt idx="0">
                  <c:v>&lt;-50%</c:v>
                </c:pt>
              </c:strCache>
            </c:strRef>
          </c:tx>
          <c:spPr>
            <a:solidFill>
              <a:srgbClr val="EF4135"/>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Investment!$C$39:$AC$39</c15:sqref>
                  </c15:fullRef>
                </c:ext>
              </c:extLst>
              <c:f>Investment!$C$39:$V$39</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Investment!$C$40:$AC$40</c15:sqref>
                  </c15:fullRef>
                </c:ext>
              </c:extLst>
              <c:f>Investment!$C$40:$V$40</c:f>
              <c:numCache>
                <c:formatCode>0</c:formatCode>
                <c:ptCount val="20"/>
                <c:pt idx="0">
                  <c:v>14.802</c:v>
                </c:pt>
                <c:pt idx="1">
                  <c:v>20.696000000000002</c:v>
                </c:pt>
                <c:pt idx="2">
                  <c:v>26.23</c:v>
                </c:pt>
                <c:pt idx="3">
                  <c:v>23.457000000000001</c:v>
                </c:pt>
                <c:pt idx="4">
                  <c:v>26.244</c:v>
                </c:pt>
                <c:pt idx="5">
                  <c:v>29.942</c:v>
                </c:pt>
                <c:pt idx="6">
                  <c:v>28.853000000000002</c:v>
                </c:pt>
                <c:pt idx="7">
                  <c:v>28.317</c:v>
                </c:pt>
                <c:pt idx="8">
                  <c:v>27.839000000000002</c:v>
                </c:pt>
                <c:pt idx="9">
                  <c:v>32.901000000000003</c:v>
                </c:pt>
                <c:pt idx="10">
                  <c:v>27.265000000000001</c:v>
                </c:pt>
                <c:pt idx="11">
                  <c:v>30.124000000000002</c:v>
                </c:pt>
                <c:pt idx="12">
                  <c:v>28.734999999999999</c:v>
                </c:pt>
                <c:pt idx="13">
                  <c:v>37.773000000000003</c:v>
                </c:pt>
                <c:pt idx="14">
                  <c:v>37.545999999999999</c:v>
                </c:pt>
                <c:pt idx="15">
                  <c:v>19.515000000000001</c:v>
                </c:pt>
                <c:pt idx="16">
                  <c:v>26.164999999999999</c:v>
                </c:pt>
                <c:pt idx="17">
                  <c:v>26.779</c:v>
                </c:pt>
                <c:pt idx="18">
                  <c:v>20.341000000000001</c:v>
                </c:pt>
                <c:pt idx="19">
                  <c:v>23.428000000000001</c:v>
                </c:pt>
              </c:numCache>
            </c:numRef>
          </c:val>
          <c:extLst>
            <c:ext xmlns:c16="http://schemas.microsoft.com/office/drawing/2014/chart" uri="{C3380CC4-5D6E-409C-BE32-E72D297353CC}">
              <c16:uniqueId val="{00000000-ECD8-4342-870A-9E6496F97F63}"/>
            </c:ext>
          </c:extLst>
        </c:ser>
        <c:ser>
          <c:idx val="0"/>
          <c:order val="1"/>
          <c:tx>
            <c:strRef>
              <c:f>Investment!$B$41</c:f>
              <c:strCache>
                <c:ptCount val="1"/>
                <c:pt idx="0">
                  <c:v>≥-50% to 0%</c:v>
                </c:pt>
              </c:strCache>
            </c:strRef>
          </c:tx>
          <c:spPr>
            <a:solidFill>
              <a:srgbClr val="EF4135">
                <a:alpha val="50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Investment!$C$39:$AC$39</c15:sqref>
                  </c15:fullRef>
                </c:ext>
              </c:extLst>
              <c:f>Investment!$C$39:$V$39</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Investment!$C$41:$AC$41</c15:sqref>
                  </c15:fullRef>
                </c:ext>
              </c:extLst>
              <c:f>Investment!$C$41:$V$41</c:f>
              <c:numCache>
                <c:formatCode>0</c:formatCode>
                <c:ptCount val="20"/>
                <c:pt idx="0">
                  <c:v>10.53</c:v>
                </c:pt>
                <c:pt idx="1">
                  <c:v>14.983000000000001</c:v>
                </c:pt>
                <c:pt idx="2">
                  <c:v>21.318000000000001</c:v>
                </c:pt>
                <c:pt idx="3">
                  <c:v>20.698</c:v>
                </c:pt>
                <c:pt idx="4">
                  <c:v>19.481000000000002</c:v>
                </c:pt>
                <c:pt idx="5">
                  <c:v>19.536000000000001</c:v>
                </c:pt>
                <c:pt idx="6">
                  <c:v>20.681000000000001</c:v>
                </c:pt>
                <c:pt idx="7">
                  <c:v>20.780999999999999</c:v>
                </c:pt>
                <c:pt idx="8">
                  <c:v>20.006</c:v>
                </c:pt>
                <c:pt idx="9">
                  <c:v>20.228000000000002</c:v>
                </c:pt>
                <c:pt idx="10">
                  <c:v>20.734000000000002</c:v>
                </c:pt>
                <c:pt idx="11">
                  <c:v>19.571000000000002</c:v>
                </c:pt>
                <c:pt idx="12">
                  <c:v>21.458000000000002</c:v>
                </c:pt>
                <c:pt idx="13">
                  <c:v>18.777999999999999</c:v>
                </c:pt>
                <c:pt idx="14">
                  <c:v>17.228999999999999</c:v>
                </c:pt>
                <c:pt idx="15">
                  <c:v>15.196</c:v>
                </c:pt>
                <c:pt idx="16">
                  <c:v>15.537000000000001</c:v>
                </c:pt>
                <c:pt idx="17">
                  <c:v>16.382999999999999</c:v>
                </c:pt>
                <c:pt idx="18">
                  <c:v>16.446999999999999</c:v>
                </c:pt>
                <c:pt idx="19">
                  <c:v>18.265000000000001</c:v>
                </c:pt>
              </c:numCache>
            </c:numRef>
          </c:val>
          <c:extLst>
            <c:ext xmlns:c16="http://schemas.microsoft.com/office/drawing/2014/chart" uri="{C3380CC4-5D6E-409C-BE32-E72D297353CC}">
              <c16:uniqueId val="{00000001-ECD8-4342-870A-9E6496F97F63}"/>
            </c:ext>
          </c:extLst>
        </c:ser>
        <c:ser>
          <c:idx val="1"/>
          <c:order val="2"/>
          <c:tx>
            <c:strRef>
              <c:f>Investment!$B$42</c:f>
              <c:strCache>
                <c:ptCount val="1"/>
                <c:pt idx="0">
                  <c:v>≥0% to 50%</c:v>
                </c:pt>
              </c:strCache>
            </c:strRef>
          </c:tx>
          <c:spPr>
            <a:solidFill>
              <a:srgbClr val="FF6D00">
                <a:alpha val="42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Investment!$C$39:$AC$39</c15:sqref>
                  </c15:fullRef>
                </c:ext>
              </c:extLst>
              <c:f>Investment!$C$39:$V$39</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Investment!$C$42:$AC$42</c15:sqref>
                  </c15:fullRef>
                </c:ext>
              </c:extLst>
              <c:f>Investment!$C$42:$V$42</c:f>
              <c:numCache>
                <c:formatCode>0</c:formatCode>
                <c:ptCount val="20"/>
                <c:pt idx="0">
                  <c:v>25.663</c:v>
                </c:pt>
                <c:pt idx="1">
                  <c:v>26.457000000000001</c:v>
                </c:pt>
                <c:pt idx="2">
                  <c:v>27.501000000000001</c:v>
                </c:pt>
                <c:pt idx="3">
                  <c:v>31.673000000000002</c:v>
                </c:pt>
                <c:pt idx="4">
                  <c:v>31.036999999999999</c:v>
                </c:pt>
                <c:pt idx="5">
                  <c:v>27.088000000000001</c:v>
                </c:pt>
                <c:pt idx="6">
                  <c:v>27.509</c:v>
                </c:pt>
                <c:pt idx="7">
                  <c:v>26.382000000000001</c:v>
                </c:pt>
                <c:pt idx="8">
                  <c:v>29.385000000000002</c:v>
                </c:pt>
                <c:pt idx="9">
                  <c:v>27.084</c:v>
                </c:pt>
                <c:pt idx="10">
                  <c:v>29.231999999999999</c:v>
                </c:pt>
                <c:pt idx="11">
                  <c:v>25.882999999999999</c:v>
                </c:pt>
                <c:pt idx="12">
                  <c:v>29.175000000000001</c:v>
                </c:pt>
                <c:pt idx="13">
                  <c:v>24.057000000000002</c:v>
                </c:pt>
                <c:pt idx="14">
                  <c:v>23.751999999999999</c:v>
                </c:pt>
                <c:pt idx="15">
                  <c:v>27.166</c:v>
                </c:pt>
                <c:pt idx="16">
                  <c:v>28.073</c:v>
                </c:pt>
                <c:pt idx="17">
                  <c:v>27.374000000000002</c:v>
                </c:pt>
                <c:pt idx="18">
                  <c:v>29.047000000000001</c:v>
                </c:pt>
                <c:pt idx="19">
                  <c:v>29.667000000000002</c:v>
                </c:pt>
              </c:numCache>
            </c:numRef>
          </c:val>
          <c:extLst>
            <c:ext xmlns:c16="http://schemas.microsoft.com/office/drawing/2014/chart" uri="{C3380CC4-5D6E-409C-BE32-E72D297353CC}">
              <c16:uniqueId val="{00000002-ECD8-4342-870A-9E6496F97F63}"/>
            </c:ext>
          </c:extLst>
        </c:ser>
        <c:ser>
          <c:idx val="2"/>
          <c:order val="3"/>
          <c:tx>
            <c:strRef>
              <c:f>Investment!$B$43</c:f>
              <c:strCache>
                <c:ptCount val="1"/>
                <c:pt idx="0">
                  <c:v>≥50% to 100%</c:v>
                </c:pt>
              </c:strCache>
            </c:strRef>
          </c:tx>
          <c:spPr>
            <a:solidFill>
              <a:srgbClr val="FF6D00">
                <a:alpha val="62000"/>
              </a:srgbClr>
            </a:solidFill>
          </c:spPr>
          <c:invertIfNegative val="0"/>
          <c:dLbls>
            <c:numFmt formatCode="0\%" sourceLinked="0"/>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Investment!$C$39:$AC$39</c15:sqref>
                  </c15:fullRef>
                </c:ext>
              </c:extLst>
              <c:f>Investment!$C$39:$V$39</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Investment!$C$43:$AC$43</c15:sqref>
                  </c15:fullRef>
                </c:ext>
              </c:extLst>
              <c:f>Investment!$C$43:$V$43</c:f>
              <c:numCache>
                <c:formatCode>0</c:formatCode>
                <c:ptCount val="20"/>
                <c:pt idx="0">
                  <c:v>12.14</c:v>
                </c:pt>
                <c:pt idx="1">
                  <c:v>12.258000000000001</c:v>
                </c:pt>
                <c:pt idx="2">
                  <c:v>8.4079999999999995</c:v>
                </c:pt>
                <c:pt idx="3">
                  <c:v>10.084</c:v>
                </c:pt>
                <c:pt idx="4">
                  <c:v>9.625</c:v>
                </c:pt>
                <c:pt idx="5">
                  <c:v>9.577</c:v>
                </c:pt>
                <c:pt idx="6">
                  <c:v>12.335000000000001</c:v>
                </c:pt>
                <c:pt idx="7">
                  <c:v>10.381</c:v>
                </c:pt>
                <c:pt idx="8">
                  <c:v>9.9310000000000009</c:v>
                </c:pt>
                <c:pt idx="9">
                  <c:v>9.06</c:v>
                </c:pt>
                <c:pt idx="10">
                  <c:v>9.6859999999999999</c:v>
                </c:pt>
                <c:pt idx="11">
                  <c:v>9.9619999999999997</c:v>
                </c:pt>
                <c:pt idx="12">
                  <c:v>9.3680000000000003</c:v>
                </c:pt>
                <c:pt idx="13">
                  <c:v>7.7890000000000006</c:v>
                </c:pt>
                <c:pt idx="14">
                  <c:v>9.468</c:v>
                </c:pt>
                <c:pt idx="15">
                  <c:v>14.776</c:v>
                </c:pt>
                <c:pt idx="16">
                  <c:v>12.959</c:v>
                </c:pt>
                <c:pt idx="17">
                  <c:v>13.808</c:v>
                </c:pt>
                <c:pt idx="18">
                  <c:v>14.98</c:v>
                </c:pt>
                <c:pt idx="19">
                  <c:v>14.698</c:v>
                </c:pt>
              </c:numCache>
            </c:numRef>
          </c:val>
          <c:extLst>
            <c:ext xmlns:c16="http://schemas.microsoft.com/office/drawing/2014/chart" uri="{C3380CC4-5D6E-409C-BE32-E72D297353CC}">
              <c16:uniqueId val="{00000003-ECD8-4342-870A-9E6496F97F63}"/>
            </c:ext>
          </c:extLst>
        </c:ser>
        <c:ser>
          <c:idx val="4"/>
          <c:order val="4"/>
          <c:tx>
            <c:strRef>
              <c:f>Investment!$B$44</c:f>
              <c:strCache>
                <c:ptCount val="1"/>
                <c:pt idx="0">
                  <c:v>≥100%</c:v>
                </c:pt>
              </c:strCache>
            </c:strRef>
          </c:tx>
          <c:spPr>
            <a:solidFill>
              <a:srgbClr val="FF6D00"/>
            </a:solidFill>
          </c:spPr>
          <c:invertIfNegative val="0"/>
          <c:dLbls>
            <c:numFmt formatCode="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Investment!$C$39:$AC$39</c15:sqref>
                  </c15:fullRef>
                </c:ext>
              </c:extLst>
              <c:f>Investment!$C$39:$V$39</c:f>
              <c:strCache>
                <c:ptCount val="20"/>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pt idx="17">
                  <c:v>2021Q1</c:v>
                </c:pt>
                <c:pt idx="18">
                  <c:v>2021Q2</c:v>
                </c:pt>
                <c:pt idx="19">
                  <c:v>2021Q3</c:v>
                </c:pt>
              </c:strCache>
            </c:strRef>
          </c:cat>
          <c:val>
            <c:numRef>
              <c:extLst>
                <c:ext xmlns:c15="http://schemas.microsoft.com/office/drawing/2012/chart" uri="{02D57815-91ED-43cb-92C2-25804820EDAC}">
                  <c15:fullRef>
                    <c15:sqref>Investment!$C$44:$AC$44</c15:sqref>
                  </c15:fullRef>
                </c:ext>
              </c:extLst>
              <c:f>Investment!$C$44:$V$44</c:f>
              <c:numCache>
                <c:formatCode>0</c:formatCode>
                <c:ptCount val="20"/>
                <c:pt idx="0">
                  <c:v>36.866</c:v>
                </c:pt>
                <c:pt idx="1">
                  <c:v>25.605</c:v>
                </c:pt>
                <c:pt idx="2">
                  <c:v>16.542000000000002</c:v>
                </c:pt>
                <c:pt idx="3">
                  <c:v>14.087</c:v>
                </c:pt>
                <c:pt idx="4">
                  <c:v>13.613</c:v>
                </c:pt>
                <c:pt idx="5">
                  <c:v>13.857000000000001</c:v>
                </c:pt>
                <c:pt idx="6">
                  <c:v>10.623000000000001</c:v>
                </c:pt>
                <c:pt idx="7">
                  <c:v>14.14</c:v>
                </c:pt>
                <c:pt idx="8">
                  <c:v>12.839</c:v>
                </c:pt>
                <c:pt idx="9">
                  <c:v>10.727</c:v>
                </c:pt>
                <c:pt idx="10">
                  <c:v>13.084</c:v>
                </c:pt>
                <c:pt idx="11">
                  <c:v>14.461</c:v>
                </c:pt>
                <c:pt idx="12">
                  <c:v>11.265000000000001</c:v>
                </c:pt>
                <c:pt idx="13">
                  <c:v>11.604000000000001</c:v>
                </c:pt>
                <c:pt idx="14">
                  <c:v>12.005000000000001</c:v>
                </c:pt>
                <c:pt idx="15">
                  <c:v>23.346</c:v>
                </c:pt>
                <c:pt idx="16">
                  <c:v>17.266000000000002</c:v>
                </c:pt>
                <c:pt idx="17">
                  <c:v>15.693</c:v>
                </c:pt>
                <c:pt idx="18">
                  <c:v>19.184999999999999</c:v>
                </c:pt>
                <c:pt idx="19">
                  <c:v>13.943</c:v>
                </c:pt>
              </c:numCache>
            </c:numRef>
          </c:val>
          <c:extLst>
            <c:ext xmlns:c16="http://schemas.microsoft.com/office/drawing/2014/chart" uri="{C3380CC4-5D6E-409C-BE32-E72D297353CC}">
              <c16:uniqueId val="{00000004-ECD8-4342-870A-9E6496F97F63}"/>
            </c:ext>
          </c:extLst>
        </c:ser>
        <c:dLbls>
          <c:dLblPos val="ctr"/>
          <c:showLegendKey val="0"/>
          <c:showVal val="1"/>
          <c:showCatName val="0"/>
          <c:showSerName val="0"/>
          <c:showPercent val="0"/>
          <c:showBubbleSize val="0"/>
        </c:dLbls>
        <c:gapWidth val="100"/>
        <c:overlap val="100"/>
        <c:axId val="274960384"/>
        <c:axId val="274961920"/>
      </c:bar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overlay val="0"/>
        </c:title>
        <c:numFmt formatCode="0%" sourceLinked="1"/>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plotArea>
    <c:legend>
      <c:legendPos val="b"/>
      <c:layout>
        <c:manualLayout>
          <c:xMode val="edge"/>
          <c:yMode val="edge"/>
          <c:x val="0.30014750300300336"/>
          <c:y val="0.94691810272158061"/>
          <c:w val="0.45215322318514672"/>
          <c:h val="5.1665108537854824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971149555107"/>
          <c:y val="0.13738075868140054"/>
          <c:w val="0.83166725596778579"/>
          <c:h val="0.72927854606409492"/>
        </c:manualLayout>
      </c:layout>
      <c:lineChart>
        <c:grouping val="standard"/>
        <c:varyColors val="0"/>
        <c:ser>
          <c:idx val="1"/>
          <c:order val="0"/>
          <c:tx>
            <c:strRef>
              <c:f>Investment!$B$15</c:f>
              <c:strCache>
                <c:ptCount val="1"/>
                <c:pt idx="0">
                  <c:v> Weighted Average</c:v>
                </c:pt>
              </c:strCache>
            </c:strRef>
          </c:tx>
          <c:spPr>
            <a:ln w="31750">
              <a:solidFill>
                <a:srgbClr val="FF6D00"/>
              </a:solidFill>
            </a:ln>
          </c:spPr>
          <c:marker>
            <c:symbol val="none"/>
          </c:marker>
          <c:cat>
            <c:strRef>
              <c:extLst>
                <c:ext xmlns:c15="http://schemas.microsoft.com/office/drawing/2012/chart" uri="{02D57815-91ED-43cb-92C2-25804820EDAC}">
                  <c15:fullRef>
                    <c15:sqref>Investment!$C$20:$AC$20</c15:sqref>
                  </c15:fullRef>
                </c:ext>
              </c:extLst>
              <c:f>Investment!$C$20:$V$20</c:f>
              <c:strCache>
                <c:ptCount val="20"/>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Investment!$C$15:$AC$15</c15:sqref>
                  </c15:fullRef>
                </c:ext>
              </c:extLst>
              <c:f>Investment!$C$15:$V$15</c:f>
              <c:numCache>
                <c:formatCode>0.00</c:formatCode>
                <c:ptCount val="20"/>
                <c:pt idx="0">
                  <c:v>17.210250000000006</c:v>
                </c:pt>
                <c:pt idx="1">
                  <c:v>21.816749999999999</c:v>
                </c:pt>
                <c:pt idx="2">
                  <c:v>18.439999999999998</c:v>
                </c:pt>
                <c:pt idx="3">
                  <c:v>18.573499999999996</c:v>
                </c:pt>
                <c:pt idx="4">
                  <c:v>20.398249999999997</c:v>
                </c:pt>
                <c:pt idx="5">
                  <c:v>19.644499999999997</c:v>
                </c:pt>
                <c:pt idx="6">
                  <c:v>19.9405</c:v>
                </c:pt>
                <c:pt idx="7">
                  <c:v>20.939250000000001</c:v>
                </c:pt>
                <c:pt idx="8">
                  <c:v>15.940250000000006</c:v>
                </c:pt>
                <c:pt idx="9">
                  <c:v>23.593250000000001</c:v>
                </c:pt>
                <c:pt idx="10">
                  <c:v>20.395250000000004</c:v>
                </c:pt>
                <c:pt idx="11">
                  <c:v>14.120499999999998</c:v>
                </c:pt>
                <c:pt idx="12">
                  <c:v>20.181749999999994</c:v>
                </c:pt>
                <c:pt idx="13">
                  <c:v>19.032499999999995</c:v>
                </c:pt>
                <c:pt idx="14">
                  <c:v>2.8034999999999943</c:v>
                </c:pt>
                <c:pt idx="15">
                  <c:v>-27.662750000000003</c:v>
                </c:pt>
                <c:pt idx="16">
                  <c:v>-11.179499999999996</c:v>
                </c:pt>
                <c:pt idx="17">
                  <c:v>-4.0727499999999965</c:v>
                </c:pt>
                <c:pt idx="18">
                  <c:v>3.4679999999999973</c:v>
                </c:pt>
                <c:pt idx="19">
                  <c:v>54.626999999999988</c:v>
                </c:pt>
              </c:numCache>
            </c:numRef>
          </c:val>
          <c:smooth val="0"/>
          <c:extLst>
            <c:ext xmlns:c16="http://schemas.microsoft.com/office/drawing/2014/chart" uri="{C3380CC4-5D6E-409C-BE32-E72D297353CC}">
              <c16:uniqueId val="{00000000-4147-4B85-9D54-C0EEF8348FF7}"/>
            </c:ext>
          </c:extLst>
        </c:ser>
        <c:ser>
          <c:idx val="0"/>
          <c:order val="1"/>
          <c:tx>
            <c:strRef>
              <c:f>Investment!$B$16</c:f>
              <c:strCache>
                <c:ptCount val="1"/>
                <c:pt idx="0">
                  <c:v> Moving Average (4Q)</c:v>
                </c:pt>
              </c:strCache>
            </c:strRef>
          </c:tx>
          <c:spPr>
            <a:ln w="19050">
              <a:solidFill>
                <a:srgbClr val="FFC000"/>
              </a:solidFill>
              <a:prstDash val="solid"/>
            </a:ln>
          </c:spPr>
          <c:marker>
            <c:symbol val="none"/>
          </c:marker>
          <c:cat>
            <c:strRef>
              <c:extLst>
                <c:ext xmlns:c15="http://schemas.microsoft.com/office/drawing/2012/chart" uri="{02D57815-91ED-43cb-92C2-25804820EDAC}">
                  <c15:fullRef>
                    <c15:sqref>Investment!$C$20:$AC$20</c15:sqref>
                  </c15:fullRef>
                </c:ext>
              </c:extLst>
              <c:f>Investment!$C$20:$V$20</c:f>
              <c:strCache>
                <c:ptCount val="20"/>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Investment!$C$16:$AC$16</c15:sqref>
                  </c15:fullRef>
                </c:ext>
              </c:extLst>
              <c:f>Investment!$C$16:$V$16</c:f>
              <c:numCache>
                <c:formatCode>0.00</c:formatCode>
                <c:ptCount val="20"/>
                <c:pt idx="3">
                  <c:v>19.010124999999999</c:v>
                </c:pt>
                <c:pt idx="4">
                  <c:v>19.807124999999999</c:v>
                </c:pt>
                <c:pt idx="5">
                  <c:v>19.264062499999998</c:v>
                </c:pt>
                <c:pt idx="6">
                  <c:v>19.639187499999998</c:v>
                </c:pt>
                <c:pt idx="7">
                  <c:v>20.230625</c:v>
                </c:pt>
                <c:pt idx="8">
                  <c:v>19.116125</c:v>
                </c:pt>
                <c:pt idx="9">
                  <c:v>20.103312500000001</c:v>
                </c:pt>
                <c:pt idx="10">
                  <c:v>20.217000000000002</c:v>
                </c:pt>
                <c:pt idx="11">
                  <c:v>18.5123125</c:v>
                </c:pt>
                <c:pt idx="12">
                  <c:v>19.572687500000001</c:v>
                </c:pt>
                <c:pt idx="13">
                  <c:v>18.432499999999997</c:v>
                </c:pt>
                <c:pt idx="14">
                  <c:v>14.034562499999995</c:v>
                </c:pt>
                <c:pt idx="15">
                  <c:v>3.5887499999999957</c:v>
                </c:pt>
                <c:pt idx="16">
                  <c:v>-4.2515625000000021</c:v>
                </c:pt>
                <c:pt idx="17">
                  <c:v>-10.027875000000002</c:v>
                </c:pt>
                <c:pt idx="18">
                  <c:v>-9.8617500000000007</c:v>
                </c:pt>
                <c:pt idx="19">
                  <c:v>10.710687499999999</c:v>
                </c:pt>
              </c:numCache>
            </c:numRef>
          </c:val>
          <c:smooth val="0"/>
          <c:extLst>
            <c:ext xmlns:c16="http://schemas.microsoft.com/office/drawing/2014/chart" uri="{C3380CC4-5D6E-409C-BE32-E72D297353CC}">
              <c16:uniqueId val="{00000001-4147-4B85-9D54-C0EEF8348FF7}"/>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0"/>
          <c:min val="-3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971149555107"/>
          <c:y val="0.13738075868140054"/>
          <c:w val="0.83166725596778579"/>
          <c:h val="0.72927854606409492"/>
        </c:manualLayout>
      </c:layout>
      <c:lineChart>
        <c:grouping val="standard"/>
        <c:varyColors val="0"/>
        <c:ser>
          <c:idx val="1"/>
          <c:order val="0"/>
          <c:tx>
            <c:strRef>
              <c:f>Investment!$B$47</c:f>
              <c:strCache>
                <c:ptCount val="1"/>
                <c:pt idx="0">
                  <c:v> Weighted Average</c:v>
                </c:pt>
              </c:strCache>
            </c:strRef>
          </c:tx>
          <c:spPr>
            <a:ln w="31750">
              <a:solidFill>
                <a:srgbClr val="FF6D00"/>
              </a:solidFill>
            </a:ln>
          </c:spPr>
          <c:marker>
            <c:symbol val="none"/>
          </c:marker>
          <c:cat>
            <c:strRef>
              <c:extLst>
                <c:ext xmlns:c15="http://schemas.microsoft.com/office/drawing/2012/chart" uri="{02D57815-91ED-43cb-92C2-25804820EDAC}">
                  <c15:fullRef>
                    <c15:sqref>Investment!$C$52:$AC$52</c15:sqref>
                  </c15:fullRef>
                </c:ext>
              </c:extLst>
              <c:f>Investment!$C$52:$V$52</c:f>
              <c:strCache>
                <c:ptCount val="20"/>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Investment!$C$47:$AC$47</c15:sqref>
                  </c15:fullRef>
                </c:ext>
              </c:extLst>
              <c:f>Investment!$C$47:$V$47</c:f>
              <c:numCache>
                <c:formatCode>0.00</c:formatCode>
                <c:ptCount val="20"/>
                <c:pt idx="0">
                  <c:v>57.085749999999997</c:v>
                </c:pt>
                <c:pt idx="1">
                  <c:v>34.947499999999998</c:v>
                </c:pt>
                <c:pt idx="2">
                  <c:v>12.992250000000004</c:v>
                </c:pt>
                <c:pt idx="3">
                  <c:v>13.844499999999998</c:v>
                </c:pt>
                <c:pt idx="4">
                  <c:v>10.844249999999999</c:v>
                </c:pt>
                <c:pt idx="5">
                  <c:v>7.3997499999999992</c:v>
                </c:pt>
                <c:pt idx="6">
                  <c:v>5.2530000000000019</c:v>
                </c:pt>
                <c:pt idx="7">
                  <c:v>9.1582500000000007</c:v>
                </c:pt>
                <c:pt idx="8">
                  <c:v>8.1722499999999982</c:v>
                </c:pt>
                <c:pt idx="9">
                  <c:v>-7.6250000000006826E-2</c:v>
                </c:pt>
                <c:pt idx="10">
                  <c:v>8.5662500000000001</c:v>
                </c:pt>
                <c:pt idx="11">
                  <c:v>8.1479999999999979</c:v>
                </c:pt>
                <c:pt idx="12">
                  <c:v>4.3015000000000008</c:v>
                </c:pt>
                <c:pt idx="13">
                  <c:v>-3.7622499999999968</c:v>
                </c:pt>
                <c:pt idx="14">
                  <c:v>-1.4202499999999987</c:v>
                </c:pt>
                <c:pt idx="15">
                  <c:v>34.457250000000002</c:v>
                </c:pt>
                <c:pt idx="16">
                  <c:v>19.128499999999999</c:v>
                </c:pt>
                <c:pt idx="17">
                  <c:v>16.558999999999997</c:v>
                </c:pt>
                <c:pt idx="18">
                  <c:v>27.906750000000002</c:v>
                </c:pt>
              </c:numCache>
            </c:numRef>
          </c:val>
          <c:smooth val="0"/>
          <c:extLst>
            <c:ext xmlns:c16="http://schemas.microsoft.com/office/drawing/2014/chart" uri="{C3380CC4-5D6E-409C-BE32-E72D297353CC}">
              <c16:uniqueId val="{00000000-11B2-4F81-96A1-A92395AA8FF8}"/>
            </c:ext>
          </c:extLst>
        </c:ser>
        <c:ser>
          <c:idx val="0"/>
          <c:order val="1"/>
          <c:tx>
            <c:strRef>
              <c:f>Investment!$B$48</c:f>
              <c:strCache>
                <c:ptCount val="1"/>
                <c:pt idx="0">
                  <c:v> Moving Average (4Q)</c:v>
                </c:pt>
              </c:strCache>
            </c:strRef>
          </c:tx>
          <c:spPr>
            <a:ln w="19050">
              <a:solidFill>
                <a:srgbClr val="FDC149"/>
              </a:solidFill>
              <a:prstDash val="solid"/>
            </a:ln>
          </c:spPr>
          <c:marker>
            <c:symbol val="none"/>
          </c:marker>
          <c:cat>
            <c:strRef>
              <c:extLst>
                <c:ext xmlns:c15="http://schemas.microsoft.com/office/drawing/2012/chart" uri="{02D57815-91ED-43cb-92C2-25804820EDAC}">
                  <c15:fullRef>
                    <c15:sqref>Investment!$C$52:$AC$52</c15:sqref>
                  </c15:fullRef>
                </c:ext>
              </c:extLst>
              <c:f>Investment!$C$52:$V$52</c:f>
              <c:strCache>
                <c:ptCount val="20"/>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Investment!$C$48:$AC$48</c15:sqref>
                  </c15:fullRef>
                </c:ext>
              </c:extLst>
              <c:f>Investment!$C$48:$V$48</c:f>
              <c:numCache>
                <c:formatCode>0.00</c:formatCode>
                <c:ptCount val="20"/>
                <c:pt idx="3">
                  <c:v>29.717499999999998</c:v>
                </c:pt>
                <c:pt idx="4">
                  <c:v>18.157125000000001</c:v>
                </c:pt>
                <c:pt idx="5">
                  <c:v>11.270187499999999</c:v>
                </c:pt>
                <c:pt idx="6">
                  <c:v>9.3353749999999991</c:v>
                </c:pt>
                <c:pt idx="7">
                  <c:v>8.1638125000000006</c:v>
                </c:pt>
                <c:pt idx="8">
                  <c:v>7.4958124999999995</c:v>
                </c:pt>
                <c:pt idx="9">
                  <c:v>5.6268124999999989</c:v>
                </c:pt>
                <c:pt idx="10">
                  <c:v>6.4551249999999989</c:v>
                </c:pt>
                <c:pt idx="11">
                  <c:v>6.2025624999999973</c:v>
                </c:pt>
                <c:pt idx="12">
                  <c:v>5.2348749999999979</c:v>
                </c:pt>
                <c:pt idx="13">
                  <c:v>4.3133750000000006</c:v>
                </c:pt>
                <c:pt idx="14">
                  <c:v>1.816750000000001</c:v>
                </c:pt>
                <c:pt idx="15">
                  <c:v>8.3940625000000022</c:v>
                </c:pt>
                <c:pt idx="16">
                  <c:v>12.1008125</c:v>
                </c:pt>
                <c:pt idx="17">
                  <c:v>17.181125000000002</c:v>
                </c:pt>
                <c:pt idx="18">
                  <c:v>24.512875000000001</c:v>
                </c:pt>
              </c:numCache>
            </c:numRef>
          </c:val>
          <c:smooth val="0"/>
          <c:extLst>
            <c:ext xmlns:c16="http://schemas.microsoft.com/office/drawing/2014/chart" uri="{C3380CC4-5D6E-409C-BE32-E72D297353CC}">
              <c16:uniqueId val="{00000001-11B2-4F81-96A1-A92395AA8FF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1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0412871383429"/>
          <c:y val="0.14737154170937242"/>
          <c:w val="0.78191971591786325"/>
          <c:h val="0.68795890087084444"/>
        </c:manualLayout>
      </c:layout>
      <c:lineChart>
        <c:grouping val="standard"/>
        <c:varyColors val="0"/>
        <c:ser>
          <c:idx val="1"/>
          <c:order val="0"/>
          <c:tx>
            <c:strRef>
              <c:f>Investment!$B$21</c:f>
              <c:strCache>
                <c:ptCount val="1"/>
                <c:pt idx="0">
                  <c:v>Manufacturing</c:v>
                </c:pt>
              </c:strCache>
            </c:strRef>
          </c:tx>
          <c:spPr>
            <a:ln>
              <a:solidFill>
                <a:srgbClr val="FF6D00"/>
              </a:solidFill>
            </a:ln>
          </c:spPr>
          <c:marker>
            <c:symbol val="none"/>
          </c:marker>
          <c:cat>
            <c:strRef>
              <c:extLst>
                <c:ext xmlns:c15="http://schemas.microsoft.com/office/drawing/2012/chart" uri="{02D57815-91ED-43cb-92C2-25804820EDAC}">
                  <c15:fullRef>
                    <c15:sqref>Investment!$C$52:$AC$52</c15:sqref>
                  </c15:fullRef>
                </c:ext>
              </c:extLst>
              <c:f>Investment!$C$52:$Z$52</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Investment!$C$21:$AC$21</c15:sqref>
                  </c15:fullRef>
                </c:ext>
              </c:extLst>
              <c:f>Investment!$C$21:$Z$21</c:f>
              <c:numCache>
                <c:formatCode>0.0</c:formatCode>
                <c:ptCount val="24"/>
                <c:pt idx="0">
                  <c:v>13.459074610131935</c:v>
                </c:pt>
                <c:pt idx="1">
                  <c:v>-9.6034653298059727</c:v>
                </c:pt>
                <c:pt idx="2">
                  <c:v>-3.8833727779204765</c:v>
                </c:pt>
                <c:pt idx="3">
                  <c:v>1.038498706240303</c:v>
                </c:pt>
                <c:pt idx="4">
                  <c:v>7.2937620660763018</c:v>
                </c:pt>
                <c:pt idx="5">
                  <c:v>14.617085870452396</c:v>
                </c:pt>
                <c:pt idx="6">
                  <c:v>9.6886369642459975</c:v>
                </c:pt>
                <c:pt idx="7">
                  <c:v>12.854316096591646</c:v>
                </c:pt>
                <c:pt idx="8">
                  <c:v>-0.32474687929837404</c:v>
                </c:pt>
                <c:pt idx="9">
                  <c:v>8.9126721853124771</c:v>
                </c:pt>
                <c:pt idx="10">
                  <c:v>-6.8835396398811781</c:v>
                </c:pt>
                <c:pt idx="11">
                  <c:v>-6.3145047858906986</c:v>
                </c:pt>
                <c:pt idx="12">
                  <c:v>1.2680229641293161</c:v>
                </c:pt>
                <c:pt idx="13">
                  <c:v>6.7840431200000264</c:v>
                </c:pt>
                <c:pt idx="14">
                  <c:v>-7.6493698997327568</c:v>
                </c:pt>
                <c:pt idx="15">
                  <c:v>-44.49298839094881</c:v>
                </c:pt>
                <c:pt idx="16">
                  <c:v>-20.993217818626512</c:v>
                </c:pt>
                <c:pt idx="17">
                  <c:v>-2.7732156008033102</c:v>
                </c:pt>
                <c:pt idx="18">
                  <c:v>-16.207400511661923</c:v>
                </c:pt>
                <c:pt idx="19">
                  <c:v>38.691631075615753</c:v>
                </c:pt>
              </c:numCache>
            </c:numRef>
          </c:val>
          <c:smooth val="0"/>
          <c:extLst>
            <c:ext xmlns:c16="http://schemas.microsoft.com/office/drawing/2014/chart" uri="{C3380CC4-5D6E-409C-BE32-E72D297353CC}">
              <c16:uniqueId val="{00000000-5CA8-47C5-9787-E67660F15A5C}"/>
            </c:ext>
          </c:extLst>
        </c:ser>
        <c:ser>
          <c:idx val="0"/>
          <c:order val="1"/>
          <c:tx>
            <c:strRef>
              <c:f>Investment!$B$53</c:f>
              <c:strCache>
                <c:ptCount val="1"/>
                <c:pt idx="0">
                  <c:v>Manufacturing</c:v>
                </c:pt>
              </c:strCache>
            </c:strRef>
          </c:tx>
          <c:spPr>
            <a:ln>
              <a:solidFill>
                <a:srgbClr val="FFC000"/>
              </a:solidFill>
              <a:prstDash val="sysDash"/>
            </a:ln>
          </c:spPr>
          <c:marker>
            <c:symbol val="none"/>
          </c:marker>
          <c:cat>
            <c:strRef>
              <c:extLst>
                <c:ext xmlns:c15="http://schemas.microsoft.com/office/drawing/2012/chart" uri="{02D57815-91ED-43cb-92C2-25804820EDAC}">
                  <c15:fullRef>
                    <c15:sqref>Investment!$C$52:$AC$52</c15:sqref>
                  </c15:fullRef>
                </c:ext>
              </c:extLst>
              <c:f>Investment!$C$52:$Z$52</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Investment!$C$53:$AC$53</c15:sqref>
                  </c15:fullRef>
                </c:ext>
              </c:extLst>
              <c:f>Investment!$C$53:$Z$53</c:f>
              <c:numCache>
                <c:formatCode>0.0</c:formatCode>
                <c:ptCount val="24"/>
                <c:pt idx="5">
                  <c:v>7.7420267920449639</c:v>
                </c:pt>
                <c:pt idx="6">
                  <c:v>17.77886031099893</c:v>
                </c:pt>
                <c:pt idx="7">
                  <c:v>17.562972869285858</c:v>
                </c:pt>
                <c:pt idx="8">
                  <c:v>14.534465676781057</c:v>
                </c:pt>
                <c:pt idx="9">
                  <c:v>3.9870805885174967</c:v>
                </c:pt>
                <c:pt idx="10">
                  <c:v>12.584720955331756</c:v>
                </c:pt>
                <c:pt idx="11">
                  <c:v>10.340974793347485</c:v>
                </c:pt>
                <c:pt idx="12">
                  <c:v>12.234735428771737</c:v>
                </c:pt>
                <c:pt idx="13">
                  <c:v>3.3647598270987804</c:v>
                </c:pt>
                <c:pt idx="14">
                  <c:v>21.2815760388856</c:v>
                </c:pt>
                <c:pt idx="15">
                  <c:v>14.270478384202733</c:v>
                </c:pt>
                <c:pt idx="16">
                  <c:v>9.5433283371191759</c:v>
                </c:pt>
                <c:pt idx="17">
                  <c:v>-12.202327869519923</c:v>
                </c:pt>
                <c:pt idx="18">
                  <c:v>-1.472707519761852</c:v>
                </c:pt>
                <c:pt idx="19">
                  <c:v>41.131505183671202</c:v>
                </c:pt>
                <c:pt idx="20">
                  <c:v>26.446166893655679</c:v>
                </c:pt>
                <c:pt idx="21">
                  <c:v>6.8971233705649633</c:v>
                </c:pt>
                <c:pt idx="22">
                  <c:v>37.545525608973918</c:v>
                </c:pt>
                <c:pt idx="23">
                  <c:v>24.924798810476268</c:v>
                </c:pt>
              </c:numCache>
            </c:numRef>
          </c:val>
          <c:smooth val="0"/>
          <c:extLst>
            <c:ext xmlns:c16="http://schemas.microsoft.com/office/drawing/2014/chart" uri="{C3380CC4-5D6E-409C-BE32-E72D297353CC}">
              <c16:uniqueId val="{00000001-729C-4FBF-8D02-917C87D2977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Investment!$B$22</c:f>
              <c:strCache>
                <c:ptCount val="1"/>
                <c:pt idx="0">
                  <c:v>Other Production</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Investment!$C$22:$AC$22</c15:sqref>
                  </c15:fullRef>
                </c:ext>
              </c:extLst>
              <c:f>Investment!$C$22:$Z$22</c:f>
              <c:numCache>
                <c:formatCode>0.0</c:formatCode>
                <c:ptCount val="24"/>
                <c:pt idx="6">
                  <c:v>47.504392951838227</c:v>
                </c:pt>
                <c:pt idx="7">
                  <c:v>-6.4338958050858945</c:v>
                </c:pt>
                <c:pt idx="8">
                  <c:v>5.8132381116562524</c:v>
                </c:pt>
                <c:pt idx="9">
                  <c:v>7.2719349919594336</c:v>
                </c:pt>
                <c:pt idx="10">
                  <c:v>9.8995009372668559</c:v>
                </c:pt>
                <c:pt idx="11">
                  <c:v>32.361212845078825</c:v>
                </c:pt>
                <c:pt idx="12">
                  <c:v>-8.3853087015334573</c:v>
                </c:pt>
                <c:pt idx="13">
                  <c:v>1.1287890077139471</c:v>
                </c:pt>
                <c:pt idx="14">
                  <c:v>-10.071635850091605</c:v>
                </c:pt>
                <c:pt idx="15">
                  <c:v>-55.311419610116957</c:v>
                </c:pt>
                <c:pt idx="16">
                  <c:v>-28.613353130303931</c:v>
                </c:pt>
                <c:pt idx="17">
                  <c:v>-36.784058060813813</c:v>
                </c:pt>
                <c:pt idx="18">
                  <c:v>-0.9536307436956788</c:v>
                </c:pt>
                <c:pt idx="19">
                  <c:v>11.640358640428552</c:v>
                </c:pt>
              </c:numCache>
            </c:numRef>
          </c:val>
          <c:smooth val="0"/>
          <c:extLst>
            <c:ext xmlns:c16="http://schemas.microsoft.com/office/drawing/2014/chart" uri="{C3380CC4-5D6E-409C-BE32-E72D297353CC}">
              <c16:uniqueId val="{00000000-FA88-4948-80B5-121619F50B23}"/>
            </c:ext>
          </c:extLst>
        </c:ser>
        <c:ser>
          <c:idx val="1"/>
          <c:order val="1"/>
          <c:tx>
            <c:strRef>
              <c:f>Investment!$B$54</c:f>
              <c:strCache>
                <c:ptCount val="1"/>
                <c:pt idx="0">
                  <c:v>Other Production</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Investment!$C$54:$AC$54</c15:sqref>
                  </c15:fullRef>
                </c:ext>
              </c:extLst>
              <c:f>Investment!$C$54:$Z$54</c:f>
              <c:numCache>
                <c:formatCode>0.0</c:formatCode>
                <c:ptCount val="24"/>
                <c:pt idx="12">
                  <c:v>32.005680694138427</c:v>
                </c:pt>
                <c:pt idx="13">
                  <c:v>23.475803812976196</c:v>
                </c:pt>
                <c:pt idx="14">
                  <c:v>4.1409980007975093</c:v>
                </c:pt>
                <c:pt idx="15">
                  <c:v>-15.982438192139183</c:v>
                </c:pt>
                <c:pt idx="16">
                  <c:v>-2.28732760483632</c:v>
                </c:pt>
                <c:pt idx="17">
                  <c:v>0.97556274176990909</c:v>
                </c:pt>
                <c:pt idx="18">
                  <c:v>-14.241038685201154</c:v>
                </c:pt>
                <c:pt idx="19">
                  <c:v>59.663437143725993</c:v>
                </c:pt>
                <c:pt idx="20">
                  <c:v>20.085296063632832</c:v>
                </c:pt>
                <c:pt idx="21">
                  <c:v>35.451774519208421</c:v>
                </c:pt>
                <c:pt idx="22">
                  <c:v>9.2782448140317442</c:v>
                </c:pt>
                <c:pt idx="23">
                  <c:v>14.39168967571565</c:v>
                </c:pt>
              </c:numCache>
            </c:numRef>
          </c:val>
          <c:smooth val="0"/>
          <c:extLst>
            <c:ext xmlns:c16="http://schemas.microsoft.com/office/drawing/2014/chart" uri="{C3380CC4-5D6E-409C-BE32-E72D297353CC}">
              <c16:uniqueId val="{00000001-AB09-482B-9FC5-7F477388AC63}"/>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Investment!$B$23</c:f>
              <c:strCache>
                <c:ptCount val="1"/>
                <c:pt idx="0">
                  <c:v>Construction</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Investment!$C$23:$AC$23</c15:sqref>
                  </c15:fullRef>
                </c:ext>
              </c:extLst>
              <c:f>Investment!$C$23:$Z$23</c:f>
              <c:numCache>
                <c:formatCode>0.0</c:formatCode>
                <c:ptCount val="24"/>
                <c:pt idx="0">
                  <c:v>9.0342888303216444</c:v>
                </c:pt>
                <c:pt idx="1">
                  <c:v>-5.1622241173308332</c:v>
                </c:pt>
                <c:pt idx="2">
                  <c:v>-1.1076179640096522</c:v>
                </c:pt>
                <c:pt idx="3">
                  <c:v>-9.2871577448491625</c:v>
                </c:pt>
                <c:pt idx="4">
                  <c:v>-6.2620448970490203</c:v>
                </c:pt>
                <c:pt idx="5">
                  <c:v>-0.98740385744342629</c:v>
                </c:pt>
                <c:pt idx="6">
                  <c:v>-4.2623843492581708</c:v>
                </c:pt>
                <c:pt idx="7">
                  <c:v>2.8372304815530964</c:v>
                </c:pt>
                <c:pt idx="8">
                  <c:v>3.0055986806576427</c:v>
                </c:pt>
                <c:pt idx="9">
                  <c:v>-7.1775950836468061</c:v>
                </c:pt>
                <c:pt idx="10">
                  <c:v>10.137573794087356</c:v>
                </c:pt>
                <c:pt idx="11">
                  <c:v>1.4945291309688733</c:v>
                </c:pt>
                <c:pt idx="12">
                  <c:v>-11.219225243266534</c:v>
                </c:pt>
                <c:pt idx="13">
                  <c:v>14.312977913379708</c:v>
                </c:pt>
                <c:pt idx="14">
                  <c:v>-3.1253852533935738</c:v>
                </c:pt>
                <c:pt idx="15">
                  <c:v>-33.824390990183588</c:v>
                </c:pt>
                <c:pt idx="16">
                  <c:v>-19.292229607960156</c:v>
                </c:pt>
                <c:pt idx="17">
                  <c:v>4.387565984290938</c:v>
                </c:pt>
                <c:pt idx="18">
                  <c:v>-1.7611167446004763</c:v>
                </c:pt>
                <c:pt idx="19">
                  <c:v>34.227989643536851</c:v>
                </c:pt>
              </c:numCache>
            </c:numRef>
          </c:val>
          <c:smooth val="0"/>
          <c:extLst>
            <c:ext xmlns:c16="http://schemas.microsoft.com/office/drawing/2014/chart" uri="{C3380CC4-5D6E-409C-BE32-E72D297353CC}">
              <c16:uniqueId val="{00000000-B7A5-4BAD-8A86-E7E0F3871500}"/>
            </c:ext>
          </c:extLst>
        </c:ser>
        <c:ser>
          <c:idx val="1"/>
          <c:order val="1"/>
          <c:tx>
            <c:strRef>
              <c:f>Investment!$B$55</c:f>
              <c:strCache>
                <c:ptCount val="1"/>
                <c:pt idx="0">
                  <c:v>Construction</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Investment!$C$55:$AC$55</c15:sqref>
                  </c15:fullRef>
                </c:ext>
              </c:extLst>
              <c:f>Investment!$C$55:$Z$55</c:f>
              <c:numCache>
                <c:formatCode>0.0</c:formatCode>
                <c:ptCount val="24"/>
                <c:pt idx="5">
                  <c:v>9.5839663995285687</c:v>
                </c:pt>
                <c:pt idx="6">
                  <c:v>12.900629372673237</c:v>
                </c:pt>
                <c:pt idx="7">
                  <c:v>5.6210773728811931</c:v>
                </c:pt>
                <c:pt idx="8">
                  <c:v>21.46415441211802</c:v>
                </c:pt>
                <c:pt idx="9">
                  <c:v>0.62626024060592833</c:v>
                </c:pt>
                <c:pt idx="10">
                  <c:v>19.41130670332436</c:v>
                </c:pt>
                <c:pt idx="11">
                  <c:v>3.8466887313485407</c:v>
                </c:pt>
                <c:pt idx="12">
                  <c:v>2.7102861550537769</c:v>
                </c:pt>
                <c:pt idx="13">
                  <c:v>18.430613696511124</c:v>
                </c:pt>
                <c:pt idx="14">
                  <c:v>4.7395575965489289</c:v>
                </c:pt>
                <c:pt idx="15">
                  <c:v>-11.088098274846898</c:v>
                </c:pt>
                <c:pt idx="16">
                  <c:v>17.76770617800836</c:v>
                </c:pt>
                <c:pt idx="17">
                  <c:v>-2.2712335566957829</c:v>
                </c:pt>
                <c:pt idx="18">
                  <c:v>-14.356426681705624</c:v>
                </c:pt>
                <c:pt idx="19">
                  <c:v>29.285526469930893</c:v>
                </c:pt>
                <c:pt idx="20">
                  <c:v>20.859250101508987</c:v>
                </c:pt>
                <c:pt idx="21">
                  <c:v>-1.3670827873330691</c:v>
                </c:pt>
                <c:pt idx="22">
                  <c:v>12.056903704787779</c:v>
                </c:pt>
                <c:pt idx="23">
                  <c:v>6.9961581549021261</c:v>
                </c:pt>
              </c:numCache>
            </c:numRef>
          </c:val>
          <c:smooth val="0"/>
          <c:extLst>
            <c:ext xmlns:c16="http://schemas.microsoft.com/office/drawing/2014/chart" uri="{C3380CC4-5D6E-409C-BE32-E72D297353CC}">
              <c16:uniqueId val="{00000001-07BC-465C-834F-0985630B9E1F}"/>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Investment!$B$24</c:f>
              <c:strCache>
                <c:ptCount val="1"/>
                <c:pt idx="0">
                  <c:v>Wholesale &amp; Retail</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Investment!$C$24:$AC$24</c15:sqref>
                  </c15:fullRef>
                </c:ext>
              </c:extLst>
              <c:f>Investment!$C$24:$Z$24</c:f>
              <c:numCache>
                <c:formatCode>0.0</c:formatCode>
                <c:ptCount val="24"/>
                <c:pt idx="0">
                  <c:v>-1.038469656500959</c:v>
                </c:pt>
                <c:pt idx="1">
                  <c:v>7.428007768101037</c:v>
                </c:pt>
                <c:pt idx="2">
                  <c:v>28.912691788325581</c:v>
                </c:pt>
                <c:pt idx="3">
                  <c:v>-10.112551325661704</c:v>
                </c:pt>
                <c:pt idx="4">
                  <c:v>4.9222340293780977</c:v>
                </c:pt>
                <c:pt idx="5">
                  <c:v>13.298425200550396</c:v>
                </c:pt>
                <c:pt idx="6">
                  <c:v>4.3226173444383669</c:v>
                </c:pt>
                <c:pt idx="7">
                  <c:v>7.982689072114999</c:v>
                </c:pt>
                <c:pt idx="8">
                  <c:v>-4.1206728140732087</c:v>
                </c:pt>
                <c:pt idx="9">
                  <c:v>9.0648137175447712</c:v>
                </c:pt>
                <c:pt idx="10">
                  <c:v>-3.9030403055397982</c:v>
                </c:pt>
                <c:pt idx="11">
                  <c:v>5.1942259433541311</c:v>
                </c:pt>
                <c:pt idx="12">
                  <c:v>8.7315610043211951</c:v>
                </c:pt>
                <c:pt idx="13">
                  <c:v>9.6284144263354321</c:v>
                </c:pt>
                <c:pt idx="14">
                  <c:v>-12.548086731453425</c:v>
                </c:pt>
                <c:pt idx="15">
                  <c:v>-54.27620956082653</c:v>
                </c:pt>
                <c:pt idx="16">
                  <c:v>-25.360601322286023</c:v>
                </c:pt>
                <c:pt idx="17">
                  <c:v>-31.13041414099127</c:v>
                </c:pt>
                <c:pt idx="18">
                  <c:v>-28.267092748977234</c:v>
                </c:pt>
                <c:pt idx="19">
                  <c:v>38.62365128915998</c:v>
                </c:pt>
              </c:numCache>
            </c:numRef>
          </c:val>
          <c:smooth val="0"/>
          <c:extLst>
            <c:ext xmlns:c16="http://schemas.microsoft.com/office/drawing/2014/chart" uri="{C3380CC4-5D6E-409C-BE32-E72D297353CC}">
              <c16:uniqueId val="{00000000-8D68-4C67-AB98-AE4C8A23164A}"/>
            </c:ext>
          </c:extLst>
        </c:ser>
        <c:ser>
          <c:idx val="1"/>
          <c:order val="1"/>
          <c:tx>
            <c:strRef>
              <c:f>Investment!$B$56</c:f>
              <c:strCache>
                <c:ptCount val="1"/>
                <c:pt idx="0">
                  <c:v>Wholesale &amp; Retail</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Investment!$C$56:$AC$56</c15:sqref>
                  </c15:fullRef>
                </c:ext>
              </c:extLst>
              <c:f>Investment!$C$56:$Z$56</c:f>
              <c:numCache>
                <c:formatCode>0.0</c:formatCode>
                <c:ptCount val="24"/>
                <c:pt idx="5">
                  <c:v>5.93628298428224</c:v>
                </c:pt>
                <c:pt idx="6">
                  <c:v>-4.7951121572089521</c:v>
                </c:pt>
                <c:pt idx="7">
                  <c:v>22.341780379390293</c:v>
                </c:pt>
                <c:pt idx="8">
                  <c:v>2.6384681201857605</c:v>
                </c:pt>
                <c:pt idx="9">
                  <c:v>7.153124877598434</c:v>
                </c:pt>
                <c:pt idx="10">
                  <c:v>-3.3233926361618153</c:v>
                </c:pt>
                <c:pt idx="11">
                  <c:v>0.37808339140374048</c:v>
                </c:pt>
                <c:pt idx="12">
                  <c:v>-1.4015438149948847</c:v>
                </c:pt>
                <c:pt idx="13">
                  <c:v>-13.212395453531215</c:v>
                </c:pt>
                <c:pt idx="14">
                  <c:v>10.103362181417245</c:v>
                </c:pt>
                <c:pt idx="15">
                  <c:v>-0.2027037388278837</c:v>
                </c:pt>
                <c:pt idx="16">
                  <c:v>-1.3851358421200923</c:v>
                </c:pt>
                <c:pt idx="17">
                  <c:v>-18.702195791772418</c:v>
                </c:pt>
                <c:pt idx="18">
                  <c:v>-2.7625576721188376</c:v>
                </c:pt>
                <c:pt idx="19">
                  <c:v>48.094001202109858</c:v>
                </c:pt>
                <c:pt idx="20">
                  <c:v>17.7944374260384</c:v>
                </c:pt>
                <c:pt idx="21">
                  <c:v>15.66218849361271</c:v>
                </c:pt>
                <c:pt idx="22">
                  <c:v>53.74652077751162</c:v>
                </c:pt>
                <c:pt idx="23">
                  <c:v>19.044424425589849</c:v>
                </c:pt>
              </c:numCache>
            </c:numRef>
          </c:val>
          <c:smooth val="0"/>
          <c:extLst>
            <c:ext xmlns:c16="http://schemas.microsoft.com/office/drawing/2014/chart" uri="{C3380CC4-5D6E-409C-BE32-E72D297353CC}">
              <c16:uniqueId val="{00000001-B9F7-4137-976A-D91D2C7D92F3}"/>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1450074150579"/>
          <c:y val="0.13738062134513424"/>
          <c:w val="0.844805022025376"/>
          <c:h val="0.72927854606409492"/>
        </c:manualLayout>
      </c:layout>
      <c:lineChart>
        <c:grouping val="standard"/>
        <c:varyColors val="0"/>
        <c:ser>
          <c:idx val="1"/>
          <c:order val="0"/>
          <c:tx>
            <c:strRef>
              <c:f>'Sales and Prices'!$B$54</c:f>
              <c:strCache>
                <c:ptCount val="1"/>
                <c:pt idx="0">
                  <c:v> Weighted Average</c:v>
                </c:pt>
              </c:strCache>
            </c:strRef>
          </c:tx>
          <c:spPr>
            <a:ln w="31750">
              <a:solidFill>
                <a:srgbClr val="002082"/>
              </a:solidFill>
            </a:ln>
          </c:spPr>
          <c:marker>
            <c:symbol val="none"/>
          </c:marker>
          <c:cat>
            <c:strRef>
              <c:extLst>
                <c:ext xmlns:c15="http://schemas.microsoft.com/office/drawing/2012/chart" uri="{02D57815-91ED-43cb-92C2-25804820EDAC}">
                  <c15:fullRef>
                    <c15:sqref>'Sales and Prices'!$C$43:$V$43</c15:sqref>
                  </c15:fullRef>
                </c:ext>
              </c:extLst>
              <c:f>'Sales and Prices'!$C$43:$V$43</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Prices'!$C$54:$AC$54</c15:sqref>
                  </c15:fullRef>
                </c:ext>
              </c:extLst>
              <c:f>'Sales and Prices'!$C$54:$V$54</c:f>
              <c:numCache>
                <c:formatCode>0.00</c:formatCode>
                <c:ptCount val="20"/>
                <c:pt idx="0">
                  <c:v>6.8208124999999997</c:v>
                </c:pt>
                <c:pt idx="1">
                  <c:v>6.6363500000000002</c:v>
                </c:pt>
                <c:pt idx="2">
                  <c:v>6.1407124999999994</c:v>
                </c:pt>
                <c:pt idx="3">
                  <c:v>5.9239499999999996</c:v>
                </c:pt>
                <c:pt idx="4">
                  <c:v>5.8553750000000004</c:v>
                </c:pt>
                <c:pt idx="5">
                  <c:v>6.1281375000000002</c:v>
                </c:pt>
                <c:pt idx="6">
                  <c:v>6.0104125000000002</c:v>
                </c:pt>
                <c:pt idx="7">
                  <c:v>6.5542625000000001</c:v>
                </c:pt>
                <c:pt idx="8">
                  <c:v>6.1875125000000004</c:v>
                </c:pt>
                <c:pt idx="9">
                  <c:v>6.0086500000000003</c:v>
                </c:pt>
                <c:pt idx="10">
                  <c:v>5.9847500000000018</c:v>
                </c:pt>
                <c:pt idx="11">
                  <c:v>5.2254500000000004</c:v>
                </c:pt>
                <c:pt idx="12">
                  <c:v>5.6140374999999993</c:v>
                </c:pt>
                <c:pt idx="13">
                  <c:v>4.2710249999999998</c:v>
                </c:pt>
                <c:pt idx="14">
                  <c:v>4.1171499999999996</c:v>
                </c:pt>
                <c:pt idx="15">
                  <c:v>11.481200000000001</c:v>
                </c:pt>
                <c:pt idx="16">
                  <c:v>8.2951625</c:v>
                </c:pt>
                <c:pt idx="17">
                  <c:v>9.6923999999999992</c:v>
                </c:pt>
                <c:pt idx="18">
                  <c:v>9.8208124999999988</c:v>
                </c:pt>
              </c:numCache>
            </c:numRef>
          </c:val>
          <c:smooth val="0"/>
          <c:extLst>
            <c:ext xmlns:c16="http://schemas.microsoft.com/office/drawing/2014/chart" uri="{C3380CC4-5D6E-409C-BE32-E72D297353CC}">
              <c16:uniqueId val="{00000000-9943-4A65-BFF5-C2024E9A76C4}"/>
            </c:ext>
          </c:extLst>
        </c:ser>
        <c:ser>
          <c:idx val="0"/>
          <c:order val="1"/>
          <c:tx>
            <c:strRef>
              <c:f>'Sales and Prices'!$B$55</c:f>
              <c:strCache>
                <c:ptCount val="1"/>
                <c:pt idx="0">
                  <c:v> Moving Average (4Q)</c:v>
                </c:pt>
              </c:strCache>
            </c:strRef>
          </c:tx>
          <c:spPr>
            <a:ln w="19050">
              <a:solidFill>
                <a:srgbClr val="00B0F0"/>
              </a:solidFill>
              <a:prstDash val="solid"/>
            </a:ln>
          </c:spPr>
          <c:marker>
            <c:symbol val="none"/>
          </c:marker>
          <c:cat>
            <c:strRef>
              <c:extLst>
                <c:ext xmlns:c15="http://schemas.microsoft.com/office/drawing/2012/chart" uri="{02D57815-91ED-43cb-92C2-25804820EDAC}">
                  <c15:fullRef>
                    <c15:sqref>'Sales and Prices'!$C$43:$V$43</c15:sqref>
                  </c15:fullRef>
                </c:ext>
              </c:extLst>
              <c:f>'Sales and Prices'!$C$43:$V$43</c:f>
              <c:strCache>
                <c:ptCount val="18"/>
                <c:pt idx="1">
                  <c:v>2016Q4</c:v>
                </c:pt>
                <c:pt idx="5">
                  <c:v>2017Q4</c:v>
                </c:pt>
                <c:pt idx="9">
                  <c:v>2018Q4</c:v>
                </c:pt>
                <c:pt idx="13">
                  <c:v>2019Q4</c:v>
                </c:pt>
                <c:pt idx="17">
                  <c:v>2020Q4</c:v>
                </c:pt>
              </c:strCache>
            </c:strRef>
          </c:cat>
          <c:val>
            <c:numRef>
              <c:extLst>
                <c:ext xmlns:c15="http://schemas.microsoft.com/office/drawing/2012/chart" uri="{02D57815-91ED-43cb-92C2-25804820EDAC}">
                  <c15:fullRef>
                    <c15:sqref>'Sales and Prices'!$C$55:$AC$55</c15:sqref>
                  </c15:fullRef>
                </c:ext>
              </c:extLst>
              <c:f>'Sales and Prices'!$C$55:$V$55</c:f>
              <c:numCache>
                <c:formatCode>0.00</c:formatCode>
                <c:ptCount val="20"/>
                <c:pt idx="3">
                  <c:v>6.3804562499999999</c:v>
                </c:pt>
                <c:pt idx="4">
                  <c:v>6.1390968749999999</c:v>
                </c:pt>
                <c:pt idx="5">
                  <c:v>6.0120437500000001</c:v>
                </c:pt>
                <c:pt idx="6">
                  <c:v>5.9794687500000006</c:v>
                </c:pt>
                <c:pt idx="7">
                  <c:v>6.1370468750000002</c:v>
                </c:pt>
                <c:pt idx="8">
                  <c:v>6.2200812500000007</c:v>
                </c:pt>
                <c:pt idx="9">
                  <c:v>6.1902093750000002</c:v>
                </c:pt>
                <c:pt idx="10">
                  <c:v>6.1837937500000004</c:v>
                </c:pt>
                <c:pt idx="11">
                  <c:v>5.851590625</c:v>
                </c:pt>
                <c:pt idx="12">
                  <c:v>5.7082218750000004</c:v>
                </c:pt>
                <c:pt idx="13">
                  <c:v>5.273815625000001</c:v>
                </c:pt>
                <c:pt idx="14">
                  <c:v>4.8069156250000002</c:v>
                </c:pt>
                <c:pt idx="15">
                  <c:v>6.370853125</c:v>
                </c:pt>
                <c:pt idx="16">
                  <c:v>7.0411343750000004</c:v>
                </c:pt>
                <c:pt idx="17">
                  <c:v>8.3964781249999998</c:v>
                </c:pt>
                <c:pt idx="18">
                  <c:v>9.8223937499999998</c:v>
                </c:pt>
              </c:numCache>
            </c:numRef>
          </c:val>
          <c:smooth val="0"/>
          <c:extLst>
            <c:ext xmlns:c16="http://schemas.microsoft.com/office/drawing/2014/chart" uri="{C3380CC4-5D6E-409C-BE32-E72D297353CC}">
              <c16:uniqueId val="{00000001-9943-4A65-BFF5-C2024E9A76C4}"/>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12"/>
          <c:min val="3"/>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r>
                  <a:rPr lang="cs-CZ" sz="900" b="1">
                    <a:solidFill>
                      <a:sysClr val="windowText" lastClr="000000"/>
                    </a:solidFill>
                  </a:rPr>
                  <a:t> Annual Growth</a:t>
                </a:r>
                <a:endParaRPr lang="en-GB" sz="900" b="1">
                  <a:solidFill>
                    <a:sysClr val="windowText" lastClr="000000"/>
                  </a:solidFill>
                </a:endParaRPr>
              </a:p>
            </c:rich>
          </c:tx>
          <c:layout>
            <c:manualLayout>
              <c:xMode val="edge"/>
              <c:yMode val="edge"/>
              <c:x val="6.9509975300238751E-5"/>
              <c:y val="0.30351817002528497"/>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legend>
      <c:legendPos val="b"/>
      <c:layout>
        <c:manualLayout>
          <c:xMode val="edge"/>
          <c:yMode val="edge"/>
          <c:x val="0.21328506824662638"/>
          <c:y val="0.9324634420697413"/>
          <c:w val="0.60462643544802475"/>
          <c:h val="6.3025651205364047E-2"/>
        </c:manualLayout>
      </c:layout>
      <c:overlay val="0"/>
      <c:txPr>
        <a:bodyPr/>
        <a:lstStyle/>
        <a:p>
          <a:pPr>
            <a:defRPr sz="900" b="1" i="0">
              <a:solidFill>
                <a:sysClr val="windowText" lastClr="000000"/>
              </a:solidFill>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Investment!$B$25</c:f>
              <c:strCache>
                <c:ptCount val="1"/>
                <c:pt idx="0">
                  <c:v>Transport &amp; Storage</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Investment!$C$25:$AC$25</c15:sqref>
                  </c15:fullRef>
                </c:ext>
              </c:extLst>
              <c:f>Investment!$C$25:$Z$25</c:f>
              <c:numCache>
                <c:formatCode>0.0</c:formatCode>
                <c:ptCount val="24"/>
                <c:pt idx="0">
                  <c:v>11.488734200906547</c:v>
                </c:pt>
                <c:pt idx="1">
                  <c:v>31.089832266054728</c:v>
                </c:pt>
                <c:pt idx="2">
                  <c:v>-0.2015169743358971</c:v>
                </c:pt>
                <c:pt idx="3">
                  <c:v>-8.3812270480650657</c:v>
                </c:pt>
                <c:pt idx="4">
                  <c:v>41.069528929137384</c:v>
                </c:pt>
                <c:pt idx="5">
                  <c:v>1.9996665518621906</c:v>
                </c:pt>
                <c:pt idx="6">
                  <c:v>14.729159119280084</c:v>
                </c:pt>
                <c:pt idx="7">
                  <c:v>8.5225498346758428</c:v>
                </c:pt>
                <c:pt idx="8">
                  <c:v>8.0937985358804312</c:v>
                </c:pt>
                <c:pt idx="9">
                  <c:v>28.893742197481572</c:v>
                </c:pt>
                <c:pt idx="10">
                  <c:v>54.998794544999406</c:v>
                </c:pt>
                <c:pt idx="11">
                  <c:v>-6.7565460966704363</c:v>
                </c:pt>
                <c:pt idx="12">
                  <c:v>30.665358426566769</c:v>
                </c:pt>
                <c:pt idx="13">
                  <c:v>24.545949958417246</c:v>
                </c:pt>
                <c:pt idx="14">
                  <c:v>-26.741688284441537</c:v>
                </c:pt>
                <c:pt idx="15">
                  <c:v>-46.250204577219527</c:v>
                </c:pt>
                <c:pt idx="16">
                  <c:v>-27.334529634015922</c:v>
                </c:pt>
                <c:pt idx="17">
                  <c:v>-17.286156519486767</c:v>
                </c:pt>
                <c:pt idx="18">
                  <c:v>-10.175944158634104</c:v>
                </c:pt>
                <c:pt idx="19">
                  <c:v>44.919736464692846</c:v>
                </c:pt>
              </c:numCache>
            </c:numRef>
          </c:val>
          <c:smooth val="0"/>
          <c:extLst>
            <c:ext xmlns:c16="http://schemas.microsoft.com/office/drawing/2014/chart" uri="{C3380CC4-5D6E-409C-BE32-E72D297353CC}">
              <c16:uniqueId val="{00000000-6D11-44D8-96FE-4B41F41A427E}"/>
            </c:ext>
          </c:extLst>
        </c:ser>
        <c:ser>
          <c:idx val="1"/>
          <c:order val="1"/>
          <c:tx>
            <c:strRef>
              <c:f>Investment!$B$57</c:f>
              <c:strCache>
                <c:ptCount val="1"/>
                <c:pt idx="0">
                  <c:v>Transport &amp; Storage</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Investment!$C$57:$AC$57</c15:sqref>
                  </c15:fullRef>
                </c:ext>
              </c:extLst>
              <c:f>Investment!$C$57:$Z$57</c:f>
              <c:numCache>
                <c:formatCode>0.0</c:formatCode>
                <c:ptCount val="24"/>
                <c:pt idx="5">
                  <c:v>20.684394937502159</c:v>
                </c:pt>
                <c:pt idx="6">
                  <c:v>19.547037246643917</c:v>
                </c:pt>
                <c:pt idx="7">
                  <c:v>22.33931087659381</c:v>
                </c:pt>
                <c:pt idx="8">
                  <c:v>-14.027564889871377</c:v>
                </c:pt>
                <c:pt idx="9">
                  <c:v>-7.1396809933990637</c:v>
                </c:pt>
                <c:pt idx="10">
                  <c:v>13.162160691072541</c:v>
                </c:pt>
                <c:pt idx="11">
                  <c:v>26.436114586544715</c:v>
                </c:pt>
                <c:pt idx="12">
                  <c:v>19.980792293413586</c:v>
                </c:pt>
                <c:pt idx="13">
                  <c:v>-10.34431743304215</c:v>
                </c:pt>
                <c:pt idx="14">
                  <c:v>-25.530940177063581</c:v>
                </c:pt>
                <c:pt idx="15">
                  <c:v>30.914351102515884</c:v>
                </c:pt>
                <c:pt idx="16">
                  <c:v>-28.517540803551636</c:v>
                </c:pt>
                <c:pt idx="17">
                  <c:v>-24.125241511705635</c:v>
                </c:pt>
                <c:pt idx="18">
                  <c:v>-1.0785405306547866</c:v>
                </c:pt>
                <c:pt idx="19">
                  <c:v>37.89578731633587</c:v>
                </c:pt>
                <c:pt idx="20">
                  <c:v>8.4038038335097447</c:v>
                </c:pt>
                <c:pt idx="21">
                  <c:v>6.9350519707649951</c:v>
                </c:pt>
                <c:pt idx="22">
                  <c:v>2.6407485594931295</c:v>
                </c:pt>
                <c:pt idx="23">
                  <c:v>-0.95131866856398251</c:v>
                </c:pt>
              </c:numCache>
            </c:numRef>
          </c:val>
          <c:smooth val="0"/>
          <c:extLst>
            <c:ext xmlns:c16="http://schemas.microsoft.com/office/drawing/2014/chart" uri="{C3380CC4-5D6E-409C-BE32-E72D297353CC}">
              <c16:uniqueId val="{00000001-B3AB-44B2-991F-29E9C24D0461}"/>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At val="0"/>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76609541454376E-5"/>
              <c:y val="0.3866994424716096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Investment!$B$26</c:f>
              <c:strCache>
                <c:ptCount val="1"/>
                <c:pt idx="0">
                  <c:v>Accommodation &amp; Food</c:v>
                </c:pt>
              </c:strCache>
            </c:strRef>
          </c:tx>
          <c:spPr>
            <a:ln>
              <a:solidFill>
                <a:srgbClr val="FF6D00"/>
              </a:solidFill>
            </a:ln>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Investment!$C$26:$AC$26</c15:sqref>
                  </c15:fullRef>
                </c:ext>
              </c:extLst>
              <c:f>Investment!$C$26:$Z$26</c:f>
              <c:numCache>
                <c:formatCode>0.0</c:formatCode>
                <c:ptCount val="24"/>
                <c:pt idx="0">
                  <c:v>-13.344310314487004</c:v>
                </c:pt>
                <c:pt idx="1">
                  <c:v>-0.57014377155826512</c:v>
                </c:pt>
                <c:pt idx="2">
                  <c:v>-9.9199240761024452</c:v>
                </c:pt>
                <c:pt idx="3">
                  <c:v>56.775472111483587</c:v>
                </c:pt>
                <c:pt idx="4">
                  <c:v>-20.393805451642628</c:v>
                </c:pt>
                <c:pt idx="5">
                  <c:v>-35.240074697931007</c:v>
                </c:pt>
                <c:pt idx="6">
                  <c:v>-25.544928943862612</c:v>
                </c:pt>
                <c:pt idx="7">
                  <c:v>-11.621410042447703</c:v>
                </c:pt>
                <c:pt idx="8">
                  <c:v>-3.9059524604570681</c:v>
                </c:pt>
                <c:pt idx="9">
                  <c:v>23.621914551285528</c:v>
                </c:pt>
                <c:pt idx="10">
                  <c:v>-4.1968080595105546</c:v>
                </c:pt>
                <c:pt idx="11">
                  <c:v>-21.601946327811866</c:v>
                </c:pt>
                <c:pt idx="12">
                  <c:v>0.63243200333432847</c:v>
                </c:pt>
                <c:pt idx="13">
                  <c:v>-5.2170348179867165</c:v>
                </c:pt>
                <c:pt idx="14">
                  <c:v>-15.95208654216588</c:v>
                </c:pt>
                <c:pt idx="15">
                  <c:v>-72.700411118851292</c:v>
                </c:pt>
                <c:pt idx="16">
                  <c:v>-72.898332314341999</c:v>
                </c:pt>
                <c:pt idx="17">
                  <c:v>-47.298015800766635</c:v>
                </c:pt>
                <c:pt idx="18">
                  <c:v>3.7882826870019044</c:v>
                </c:pt>
                <c:pt idx="19">
                  <c:v>47.883644803567257</c:v>
                </c:pt>
              </c:numCache>
            </c:numRef>
          </c:val>
          <c:smooth val="0"/>
          <c:extLst>
            <c:ext xmlns:c16="http://schemas.microsoft.com/office/drawing/2014/chart" uri="{C3380CC4-5D6E-409C-BE32-E72D297353CC}">
              <c16:uniqueId val="{00000000-BC26-41C9-928B-14A4B7662A62}"/>
            </c:ext>
          </c:extLst>
        </c:ser>
        <c:ser>
          <c:idx val="0"/>
          <c:order val="1"/>
          <c:tx>
            <c:strRef>
              <c:f>Investment!$B$58</c:f>
              <c:strCache>
                <c:ptCount val="1"/>
                <c:pt idx="0">
                  <c:v>Accommodation &amp; Food</c:v>
                </c:pt>
              </c:strCache>
            </c:strRef>
          </c:tx>
          <c:spPr>
            <a:ln>
              <a:solidFill>
                <a:srgbClr val="FFC000"/>
              </a:solidFill>
              <a:prstDash val="sysDash"/>
            </a:ln>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Investment!$C$58:$AC$58</c15:sqref>
                  </c15:fullRef>
                </c:ext>
              </c:extLst>
              <c:f>Investment!$C$58:$Z$58</c:f>
              <c:numCache>
                <c:formatCode>0.0</c:formatCode>
                <c:ptCount val="24"/>
                <c:pt idx="6">
                  <c:v>6.4737939337739974</c:v>
                </c:pt>
                <c:pt idx="7">
                  <c:v>-12.708845914962133</c:v>
                </c:pt>
                <c:pt idx="8">
                  <c:v>50.920511417089131</c:v>
                </c:pt>
                <c:pt idx="9">
                  <c:v>2.2247260768880395E-2</c:v>
                </c:pt>
                <c:pt idx="10">
                  <c:v>-0.9960231445988349</c:v>
                </c:pt>
                <c:pt idx="11">
                  <c:v>5.9299966283036962</c:v>
                </c:pt>
                <c:pt idx="12">
                  <c:v>-1.6858358777154776</c:v>
                </c:pt>
                <c:pt idx="13">
                  <c:v>-22.549268200401787</c:v>
                </c:pt>
                <c:pt idx="14">
                  <c:v>14.062173252887142</c:v>
                </c:pt>
                <c:pt idx="15">
                  <c:v>-3.2451637776201636</c:v>
                </c:pt>
                <c:pt idx="16">
                  <c:v>-18.755254337188223</c:v>
                </c:pt>
                <c:pt idx="17">
                  <c:v>-11.666119525001736</c:v>
                </c:pt>
                <c:pt idx="18">
                  <c:v>-56.064476981129204</c:v>
                </c:pt>
                <c:pt idx="19">
                  <c:v>37.763587425998011</c:v>
                </c:pt>
                <c:pt idx="20">
                  <c:v>32.522690725633183</c:v>
                </c:pt>
                <c:pt idx="21">
                  <c:v>29.269753051973538</c:v>
                </c:pt>
                <c:pt idx="22">
                  <c:v>25.831100479286167</c:v>
                </c:pt>
                <c:pt idx="23">
                  <c:v>23.731441849526529</c:v>
                </c:pt>
              </c:numCache>
            </c:numRef>
          </c:val>
          <c:smooth val="0"/>
          <c:extLst>
            <c:ext xmlns:c16="http://schemas.microsoft.com/office/drawing/2014/chart" uri="{C3380CC4-5D6E-409C-BE32-E72D297353CC}">
              <c16:uniqueId val="{00000001-600B-48B0-8C38-587E3A4BD4D7}"/>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Investment!$B$27</c:f>
              <c:strCache>
                <c:ptCount val="1"/>
                <c:pt idx="0">
                  <c:v>Info &amp; Comms</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Investment!$C$27:$AC$27</c15:sqref>
                  </c15:fullRef>
                </c:ext>
              </c:extLst>
              <c:f>Investment!$C$27:$Z$27</c:f>
              <c:numCache>
                <c:formatCode>0.0</c:formatCode>
                <c:ptCount val="24"/>
                <c:pt idx="0">
                  <c:v>33.065986669546866</c:v>
                </c:pt>
                <c:pt idx="1">
                  <c:v>-6.1695726320060507</c:v>
                </c:pt>
                <c:pt idx="2">
                  <c:v>-24.11675341682697</c:v>
                </c:pt>
                <c:pt idx="3">
                  <c:v>20.008310960372786</c:v>
                </c:pt>
                <c:pt idx="4">
                  <c:v>-2.1497520326845709</c:v>
                </c:pt>
                <c:pt idx="5">
                  <c:v>-1.6573471940128426</c:v>
                </c:pt>
                <c:pt idx="6">
                  <c:v>4.1128399764429879</c:v>
                </c:pt>
                <c:pt idx="7">
                  <c:v>15.995026401292929</c:v>
                </c:pt>
                <c:pt idx="8">
                  <c:v>8.3439480704648474</c:v>
                </c:pt>
                <c:pt idx="9">
                  <c:v>11.314857530603332</c:v>
                </c:pt>
                <c:pt idx="10">
                  <c:v>-5.5451242689048987</c:v>
                </c:pt>
                <c:pt idx="11">
                  <c:v>21.488399830564919</c:v>
                </c:pt>
                <c:pt idx="12">
                  <c:v>15.542144870788883</c:v>
                </c:pt>
                <c:pt idx="13">
                  <c:v>9.9728817278013455</c:v>
                </c:pt>
                <c:pt idx="14">
                  <c:v>-17.816646933022071</c:v>
                </c:pt>
                <c:pt idx="15">
                  <c:v>-16.938698973702088</c:v>
                </c:pt>
                <c:pt idx="16">
                  <c:v>-33.03857605464227</c:v>
                </c:pt>
                <c:pt idx="17">
                  <c:v>-4.8392949368902283</c:v>
                </c:pt>
                <c:pt idx="18">
                  <c:v>-3.7858178568779026</c:v>
                </c:pt>
                <c:pt idx="19">
                  <c:v>17.873317632534249</c:v>
                </c:pt>
              </c:numCache>
            </c:numRef>
          </c:val>
          <c:smooth val="0"/>
          <c:extLst>
            <c:ext xmlns:c16="http://schemas.microsoft.com/office/drawing/2014/chart" uri="{C3380CC4-5D6E-409C-BE32-E72D297353CC}">
              <c16:uniqueId val="{00000000-D0CB-4DC9-BCCF-5785AF793E83}"/>
            </c:ext>
          </c:extLst>
        </c:ser>
        <c:ser>
          <c:idx val="1"/>
          <c:order val="1"/>
          <c:tx>
            <c:strRef>
              <c:f>Investment!$B$59</c:f>
              <c:strCache>
                <c:ptCount val="1"/>
                <c:pt idx="0">
                  <c:v>Info &amp; Comms</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Investment!$C$59:$AC$59</c15:sqref>
                  </c15:fullRef>
                </c:ext>
              </c:extLst>
              <c:f>Investment!$C$59:$Z$59</c:f>
              <c:numCache>
                <c:formatCode>0.0</c:formatCode>
                <c:ptCount val="24"/>
                <c:pt idx="5">
                  <c:v>4.4684676894674116</c:v>
                </c:pt>
                <c:pt idx="6">
                  <c:v>34.865219040805229</c:v>
                </c:pt>
                <c:pt idx="7">
                  <c:v>-4.891137122922423</c:v>
                </c:pt>
                <c:pt idx="8">
                  <c:v>3.8436573451035487</c:v>
                </c:pt>
                <c:pt idx="9">
                  <c:v>36.517672393569207</c:v>
                </c:pt>
                <c:pt idx="10">
                  <c:v>15.073397294461792</c:v>
                </c:pt>
                <c:pt idx="11">
                  <c:v>17.686484020584611</c:v>
                </c:pt>
                <c:pt idx="12">
                  <c:v>17.477521977668363</c:v>
                </c:pt>
                <c:pt idx="13">
                  <c:v>16.738221837331523</c:v>
                </c:pt>
                <c:pt idx="14">
                  <c:v>21.961157174236025</c:v>
                </c:pt>
                <c:pt idx="15">
                  <c:v>5.5924347166172401</c:v>
                </c:pt>
                <c:pt idx="16">
                  <c:v>0.43729880664010556</c:v>
                </c:pt>
                <c:pt idx="17">
                  <c:v>-20.696654469951898</c:v>
                </c:pt>
                <c:pt idx="18">
                  <c:v>9.4233575237755556</c:v>
                </c:pt>
                <c:pt idx="19">
                  <c:v>7.7631337521006758</c:v>
                </c:pt>
                <c:pt idx="20">
                  <c:v>14.829038449209685</c:v>
                </c:pt>
                <c:pt idx="21">
                  <c:v>18.942736731683624</c:v>
                </c:pt>
                <c:pt idx="22">
                  <c:v>8.8402828662103765</c:v>
                </c:pt>
                <c:pt idx="23">
                  <c:v>16.121348668907835</c:v>
                </c:pt>
              </c:numCache>
            </c:numRef>
          </c:val>
          <c:smooth val="0"/>
          <c:extLst>
            <c:ext xmlns:c16="http://schemas.microsoft.com/office/drawing/2014/chart" uri="{C3380CC4-5D6E-409C-BE32-E72D297353CC}">
              <c16:uniqueId val="{00000001-1A40-48A7-86BD-1EA653AC8F1E}"/>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Investment!$B$28</c:f>
              <c:strCache>
                <c:ptCount val="1"/>
                <c:pt idx="0">
                  <c:v>Finance &amp; Insurance</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Investment!$C$28:$AC$28</c15:sqref>
                  </c15:fullRef>
                </c:ext>
              </c:extLst>
              <c:f>Investment!$C$28:$Z$28</c:f>
              <c:numCache>
                <c:formatCode>0.0</c:formatCode>
                <c:ptCount val="24"/>
                <c:pt idx="6">
                  <c:v>2.1008747359072557</c:v>
                </c:pt>
                <c:pt idx="7">
                  <c:v>14.502071421138238</c:v>
                </c:pt>
                <c:pt idx="8">
                  <c:v>15.780698127371236</c:v>
                </c:pt>
                <c:pt idx="9">
                  <c:v>5.082901803694102</c:v>
                </c:pt>
                <c:pt idx="10">
                  <c:v>8.0263254545796663</c:v>
                </c:pt>
                <c:pt idx="11">
                  <c:v>-7.9579315137927189</c:v>
                </c:pt>
                <c:pt idx="12">
                  <c:v>-5.1615671497814892</c:v>
                </c:pt>
                <c:pt idx="13">
                  <c:v>-5.4292535827611124</c:v>
                </c:pt>
                <c:pt idx="14">
                  <c:v>-0.70710605340883748</c:v>
                </c:pt>
                <c:pt idx="15">
                  <c:v>-40.38780834203488</c:v>
                </c:pt>
                <c:pt idx="16">
                  <c:v>-9.9557924539049996</c:v>
                </c:pt>
                <c:pt idx="17">
                  <c:v>-6.917701834287862</c:v>
                </c:pt>
                <c:pt idx="18">
                  <c:v>-8.102639252693896</c:v>
                </c:pt>
                <c:pt idx="19">
                  <c:v>-2.7975775535934115</c:v>
                </c:pt>
              </c:numCache>
            </c:numRef>
          </c:val>
          <c:smooth val="0"/>
          <c:extLst>
            <c:ext xmlns:c16="http://schemas.microsoft.com/office/drawing/2014/chart" uri="{C3380CC4-5D6E-409C-BE32-E72D297353CC}">
              <c16:uniqueId val="{00000000-7B75-4EAB-B22E-DACCEA722134}"/>
            </c:ext>
          </c:extLst>
        </c:ser>
        <c:ser>
          <c:idx val="1"/>
          <c:order val="1"/>
          <c:tx>
            <c:strRef>
              <c:f>Investment!$B$60</c:f>
              <c:strCache>
                <c:ptCount val="1"/>
                <c:pt idx="0">
                  <c:v>Finance &amp; Insurance</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Investment!$C$60:$AC$60</c15:sqref>
                  </c15:fullRef>
                </c:ext>
              </c:extLst>
              <c:f>Investment!$C$60:$Z$60</c:f>
              <c:numCache>
                <c:formatCode>0.0</c:formatCode>
                <c:ptCount val="24"/>
                <c:pt idx="10">
                  <c:v>-28.738631643931225</c:v>
                </c:pt>
                <c:pt idx="11">
                  <c:v>8.8971824012729641</c:v>
                </c:pt>
                <c:pt idx="12">
                  <c:v>9.5682995219696245</c:v>
                </c:pt>
                <c:pt idx="13">
                  <c:v>1.8679421937941389</c:v>
                </c:pt>
                <c:pt idx="14">
                  <c:v>18.260508488794038</c:v>
                </c:pt>
                <c:pt idx="15">
                  <c:v>5.3853827948827373</c:v>
                </c:pt>
                <c:pt idx="16">
                  <c:v>13.072484541338261</c:v>
                </c:pt>
                <c:pt idx="17">
                  <c:v>8.4094263048656828</c:v>
                </c:pt>
                <c:pt idx="18">
                  <c:v>-8.3674719520673317</c:v>
                </c:pt>
                <c:pt idx="19">
                  <c:v>29.666954893647684</c:v>
                </c:pt>
                <c:pt idx="20">
                  <c:v>10.214963680850696</c:v>
                </c:pt>
                <c:pt idx="21">
                  <c:v>12.616778575778467</c:v>
                </c:pt>
                <c:pt idx="22">
                  <c:v>11.540645012015545</c:v>
                </c:pt>
                <c:pt idx="23">
                  <c:v>20.416032096324752</c:v>
                </c:pt>
              </c:numCache>
            </c:numRef>
          </c:val>
          <c:smooth val="0"/>
          <c:extLst>
            <c:ext xmlns:c16="http://schemas.microsoft.com/office/drawing/2014/chart" uri="{C3380CC4-5D6E-409C-BE32-E72D297353CC}">
              <c16:uniqueId val="{00000001-79E2-460A-BB25-7570801F743A}"/>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Investment!$B$29</c:f>
              <c:strCache>
                <c:ptCount val="1"/>
                <c:pt idx="0">
                  <c:v>Real Estate</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Investment!$C$29:$AC$29</c15:sqref>
                  </c15:fullRef>
                </c:ext>
              </c:extLst>
              <c:f>Investment!$C$29:$Z$29</c:f>
              <c:numCache>
                <c:formatCode>0.0</c:formatCode>
                <c:ptCount val="24"/>
                <c:pt idx="0">
                  <c:v>-13.130767311213139</c:v>
                </c:pt>
                <c:pt idx="1">
                  <c:v>19.312173312941503</c:v>
                </c:pt>
                <c:pt idx="2">
                  <c:v>19.752355266173552</c:v>
                </c:pt>
                <c:pt idx="3">
                  <c:v>-17.776968417205886</c:v>
                </c:pt>
                <c:pt idx="4">
                  <c:v>4.828463347939369</c:v>
                </c:pt>
                <c:pt idx="5">
                  <c:v>23.207210743922055</c:v>
                </c:pt>
                <c:pt idx="6">
                  <c:v>28.073648920851568</c:v>
                </c:pt>
                <c:pt idx="7">
                  <c:v>13.290903892983351</c:v>
                </c:pt>
                <c:pt idx="8">
                  <c:v>-2.0052435679542024</c:v>
                </c:pt>
                <c:pt idx="9">
                  <c:v>0.82400841072665665</c:v>
                </c:pt>
                <c:pt idx="10">
                  <c:v>16.11554658435572</c:v>
                </c:pt>
                <c:pt idx="11">
                  <c:v>13.784743336076735</c:v>
                </c:pt>
                <c:pt idx="12">
                  <c:v>2.1614931761436633</c:v>
                </c:pt>
                <c:pt idx="13">
                  <c:v>3.2057531846470395</c:v>
                </c:pt>
                <c:pt idx="14">
                  <c:v>-17.52931458696602</c:v>
                </c:pt>
                <c:pt idx="15">
                  <c:v>-34.851539436461117</c:v>
                </c:pt>
                <c:pt idx="16">
                  <c:v>-15.432720409767661</c:v>
                </c:pt>
                <c:pt idx="17">
                  <c:v>-17.360039092995287</c:v>
                </c:pt>
                <c:pt idx="18">
                  <c:v>-15.540929147305597</c:v>
                </c:pt>
                <c:pt idx="19">
                  <c:v>22.536498645146644</c:v>
                </c:pt>
              </c:numCache>
            </c:numRef>
          </c:val>
          <c:smooth val="0"/>
          <c:extLst>
            <c:ext xmlns:c16="http://schemas.microsoft.com/office/drawing/2014/chart" uri="{C3380CC4-5D6E-409C-BE32-E72D297353CC}">
              <c16:uniqueId val="{00000000-1ACD-4EE5-BEC0-0158E1755AED}"/>
            </c:ext>
          </c:extLst>
        </c:ser>
        <c:ser>
          <c:idx val="1"/>
          <c:order val="1"/>
          <c:tx>
            <c:strRef>
              <c:f>Investment!$B$61</c:f>
              <c:strCache>
                <c:ptCount val="1"/>
                <c:pt idx="0">
                  <c:v>Real Estate</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Investment!$C$61:$AC$61</c15:sqref>
                  </c15:fullRef>
                </c:ext>
              </c:extLst>
              <c:f>Investment!$C$61:$Z$61</c:f>
              <c:numCache>
                <c:formatCode>0.0</c:formatCode>
                <c:ptCount val="24"/>
                <c:pt idx="6">
                  <c:v>25.930377310615967</c:v>
                </c:pt>
                <c:pt idx="7">
                  <c:v>4.023357298441665</c:v>
                </c:pt>
                <c:pt idx="8">
                  <c:v>20.569019135356857</c:v>
                </c:pt>
                <c:pt idx="9">
                  <c:v>-18.049585783830643</c:v>
                </c:pt>
                <c:pt idx="10">
                  <c:v>-1.4985479843788407</c:v>
                </c:pt>
                <c:pt idx="11">
                  <c:v>8.9088768621590635</c:v>
                </c:pt>
                <c:pt idx="12">
                  <c:v>7.5642001484072781</c:v>
                </c:pt>
                <c:pt idx="13">
                  <c:v>4.6146122390198556</c:v>
                </c:pt>
                <c:pt idx="14">
                  <c:v>3.1988132410532906</c:v>
                </c:pt>
                <c:pt idx="15">
                  <c:v>16.052905504538352</c:v>
                </c:pt>
                <c:pt idx="16">
                  <c:v>15.195426541310042</c:v>
                </c:pt>
                <c:pt idx="17">
                  <c:v>-11.809601952686188</c:v>
                </c:pt>
                <c:pt idx="18">
                  <c:v>3.0138785060897808</c:v>
                </c:pt>
                <c:pt idx="19">
                  <c:v>49.25724499805623</c:v>
                </c:pt>
                <c:pt idx="20">
                  <c:v>15.455993518322831</c:v>
                </c:pt>
                <c:pt idx="21">
                  <c:v>19.061842388493393</c:v>
                </c:pt>
                <c:pt idx="22">
                  <c:v>20.866173721714052</c:v>
                </c:pt>
                <c:pt idx="23">
                  <c:v>22.852230802032594</c:v>
                </c:pt>
              </c:numCache>
            </c:numRef>
          </c:val>
          <c:smooth val="0"/>
          <c:extLst>
            <c:ext xmlns:c16="http://schemas.microsoft.com/office/drawing/2014/chart" uri="{C3380CC4-5D6E-409C-BE32-E72D297353CC}">
              <c16:uniqueId val="{00000001-1F70-4267-8F0C-E5EDA2B2827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Investment!$B$30</c:f>
              <c:strCache>
                <c:ptCount val="1"/>
                <c:pt idx="0">
                  <c:v>Prof &amp; Scientific</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Investment!$C$30:$AC$30</c15:sqref>
                  </c15:fullRef>
                </c:ext>
              </c:extLst>
              <c:f>Investment!$C$30:$Z$30</c:f>
              <c:numCache>
                <c:formatCode>0.0</c:formatCode>
                <c:ptCount val="24"/>
                <c:pt idx="0">
                  <c:v>9.4213225989295548</c:v>
                </c:pt>
                <c:pt idx="1">
                  <c:v>8.2481012376399896</c:v>
                </c:pt>
                <c:pt idx="2">
                  <c:v>-2.2071716737047327</c:v>
                </c:pt>
                <c:pt idx="3">
                  <c:v>4.333206958985782</c:v>
                </c:pt>
                <c:pt idx="4">
                  <c:v>6.5030171815454301</c:v>
                </c:pt>
                <c:pt idx="5">
                  <c:v>1.9938919440237652</c:v>
                </c:pt>
                <c:pt idx="6">
                  <c:v>15.888327224973882</c:v>
                </c:pt>
                <c:pt idx="7">
                  <c:v>7.2424441370084462</c:v>
                </c:pt>
                <c:pt idx="8">
                  <c:v>3.5160700579328625</c:v>
                </c:pt>
                <c:pt idx="9">
                  <c:v>7.4118225631785064</c:v>
                </c:pt>
                <c:pt idx="10">
                  <c:v>1.8217168443269063</c:v>
                </c:pt>
                <c:pt idx="11">
                  <c:v>-9.1739727817963725</c:v>
                </c:pt>
                <c:pt idx="12">
                  <c:v>-0.12185404713219444</c:v>
                </c:pt>
                <c:pt idx="13">
                  <c:v>0.58614604542214532</c:v>
                </c:pt>
                <c:pt idx="14">
                  <c:v>-16.948710844429669</c:v>
                </c:pt>
                <c:pt idx="15">
                  <c:v>-34.938535275523947</c:v>
                </c:pt>
                <c:pt idx="16">
                  <c:v>-27.935477284655359</c:v>
                </c:pt>
                <c:pt idx="17">
                  <c:v>-27.16043089341747</c:v>
                </c:pt>
                <c:pt idx="18">
                  <c:v>-4.3267822395358921</c:v>
                </c:pt>
                <c:pt idx="19">
                  <c:v>31.934026864279279</c:v>
                </c:pt>
              </c:numCache>
            </c:numRef>
          </c:val>
          <c:smooth val="0"/>
          <c:extLst>
            <c:ext xmlns:c16="http://schemas.microsoft.com/office/drawing/2014/chart" uri="{C3380CC4-5D6E-409C-BE32-E72D297353CC}">
              <c16:uniqueId val="{00000000-DDF4-406E-9527-C3EBD196A3E5}"/>
            </c:ext>
          </c:extLst>
        </c:ser>
        <c:ser>
          <c:idx val="1"/>
          <c:order val="1"/>
          <c:tx>
            <c:strRef>
              <c:f>Investment!$B$62</c:f>
              <c:strCache>
                <c:ptCount val="1"/>
                <c:pt idx="0">
                  <c:v>Prof &amp; Scientific</c:v>
                </c:pt>
              </c:strCache>
            </c:strRef>
          </c:tx>
          <c:spPr>
            <a:ln>
              <a:solidFill>
                <a:srgbClr val="FFC000"/>
              </a:solidFill>
              <a:prstDash val="sysDash"/>
            </a:ln>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Investment!$C$62:$AC$62</c15:sqref>
                  </c15:fullRef>
                </c:ext>
              </c:extLst>
              <c:f>Investment!$C$62:$Z$62</c:f>
              <c:numCache>
                <c:formatCode>0.0</c:formatCode>
                <c:ptCount val="24"/>
                <c:pt idx="5">
                  <c:v>7.225707073003921</c:v>
                </c:pt>
                <c:pt idx="6">
                  <c:v>4.0402968802604811</c:v>
                </c:pt>
                <c:pt idx="7">
                  <c:v>13.923433834620571</c:v>
                </c:pt>
                <c:pt idx="8">
                  <c:v>-1.0276427668639221</c:v>
                </c:pt>
                <c:pt idx="9">
                  <c:v>11.717562831856405</c:v>
                </c:pt>
                <c:pt idx="10">
                  <c:v>4.082101682022703</c:v>
                </c:pt>
                <c:pt idx="11">
                  <c:v>9.1292103730181182</c:v>
                </c:pt>
                <c:pt idx="12">
                  <c:v>9.6109251691620177</c:v>
                </c:pt>
                <c:pt idx="13">
                  <c:v>-1.553498393476699</c:v>
                </c:pt>
                <c:pt idx="14">
                  <c:v>3.1620637059762857</c:v>
                </c:pt>
                <c:pt idx="15">
                  <c:v>9.2045136079309966</c:v>
                </c:pt>
                <c:pt idx="16">
                  <c:v>5.2448461019985739</c:v>
                </c:pt>
                <c:pt idx="17">
                  <c:v>2.6862414993441108</c:v>
                </c:pt>
                <c:pt idx="18">
                  <c:v>7.6403750039243983</c:v>
                </c:pt>
                <c:pt idx="19">
                  <c:v>34.895615584839938</c:v>
                </c:pt>
                <c:pt idx="20">
                  <c:v>25.157983714388358</c:v>
                </c:pt>
                <c:pt idx="21">
                  <c:v>19.14538794616767</c:v>
                </c:pt>
                <c:pt idx="22">
                  <c:v>18.899144753423631</c:v>
                </c:pt>
                <c:pt idx="23">
                  <c:v>14.587512491314403</c:v>
                </c:pt>
              </c:numCache>
            </c:numRef>
          </c:val>
          <c:smooth val="0"/>
          <c:extLst>
            <c:ext xmlns:c16="http://schemas.microsoft.com/office/drawing/2014/chart" uri="{C3380CC4-5D6E-409C-BE32-E72D297353CC}">
              <c16:uniqueId val="{00000001-F700-491E-ADFF-301484CE6B2E}"/>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Investment!$B$31</c:f>
              <c:strCache>
                <c:ptCount val="1"/>
                <c:pt idx="0">
                  <c:v>Admin &amp; Support</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Investment!$C$31:$AC$31</c15:sqref>
                  </c15:fullRef>
                </c:ext>
              </c:extLst>
              <c:f>Investment!$C$31:$Z$31</c:f>
              <c:numCache>
                <c:formatCode>0.0</c:formatCode>
                <c:ptCount val="24"/>
                <c:pt idx="0">
                  <c:v>-7.749107507365725</c:v>
                </c:pt>
                <c:pt idx="1">
                  <c:v>24.921249645287528</c:v>
                </c:pt>
                <c:pt idx="2">
                  <c:v>-5.408270933858299</c:v>
                </c:pt>
                <c:pt idx="3">
                  <c:v>2.5163687377970083</c:v>
                </c:pt>
                <c:pt idx="4">
                  <c:v>14.034485016444672</c:v>
                </c:pt>
                <c:pt idx="5">
                  <c:v>-0.28516033331263646</c:v>
                </c:pt>
                <c:pt idx="6">
                  <c:v>9.7537324678821733</c:v>
                </c:pt>
                <c:pt idx="7">
                  <c:v>5.7169198666734076</c:v>
                </c:pt>
                <c:pt idx="8">
                  <c:v>10.334120847839074</c:v>
                </c:pt>
                <c:pt idx="9">
                  <c:v>14.766976340019271</c:v>
                </c:pt>
                <c:pt idx="10">
                  <c:v>8.9116988319771497</c:v>
                </c:pt>
                <c:pt idx="11">
                  <c:v>1.2150196316522923</c:v>
                </c:pt>
                <c:pt idx="12">
                  <c:v>3.1508752957724186</c:v>
                </c:pt>
                <c:pt idx="13">
                  <c:v>3.1602932778025621</c:v>
                </c:pt>
                <c:pt idx="14">
                  <c:v>-6.2967540768749632</c:v>
                </c:pt>
                <c:pt idx="15">
                  <c:v>-45.708898245609134</c:v>
                </c:pt>
                <c:pt idx="16">
                  <c:v>-38.722727532122086</c:v>
                </c:pt>
                <c:pt idx="17">
                  <c:v>-20.036512017504464</c:v>
                </c:pt>
                <c:pt idx="18">
                  <c:v>-16.212503995791884</c:v>
                </c:pt>
                <c:pt idx="19">
                  <c:v>50.430671045008822</c:v>
                </c:pt>
              </c:numCache>
            </c:numRef>
          </c:val>
          <c:smooth val="0"/>
          <c:extLst>
            <c:ext xmlns:c16="http://schemas.microsoft.com/office/drawing/2014/chart" uri="{C3380CC4-5D6E-409C-BE32-E72D297353CC}">
              <c16:uniqueId val="{00000000-867B-4B50-B150-CF4C4043E639}"/>
            </c:ext>
          </c:extLst>
        </c:ser>
        <c:ser>
          <c:idx val="1"/>
          <c:order val="1"/>
          <c:tx>
            <c:strRef>
              <c:f>Investment!$B$63</c:f>
              <c:strCache>
                <c:ptCount val="1"/>
                <c:pt idx="0">
                  <c:v>Admin &amp; Support</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Investment!$C$63:$AC$63</c15:sqref>
                  </c15:fullRef>
                </c:ext>
              </c:extLst>
              <c:f>Investment!$C$63:$Z$63</c:f>
              <c:numCache>
                <c:formatCode>0.0</c:formatCode>
                <c:ptCount val="24"/>
                <c:pt idx="5">
                  <c:v>6.0473181984078019</c:v>
                </c:pt>
                <c:pt idx="6">
                  <c:v>29.384409721973316</c:v>
                </c:pt>
                <c:pt idx="7">
                  <c:v>12.213218707478463</c:v>
                </c:pt>
                <c:pt idx="8">
                  <c:v>-4.473803303011902</c:v>
                </c:pt>
                <c:pt idx="9">
                  <c:v>-3.086532746491196</c:v>
                </c:pt>
                <c:pt idx="10">
                  <c:v>-3.6858061749560367</c:v>
                </c:pt>
                <c:pt idx="11">
                  <c:v>3.9079527001930474</c:v>
                </c:pt>
                <c:pt idx="12">
                  <c:v>-4.2404483847753989</c:v>
                </c:pt>
                <c:pt idx="13">
                  <c:v>-24.71609563005611</c:v>
                </c:pt>
                <c:pt idx="14">
                  <c:v>1.2759950856233351</c:v>
                </c:pt>
                <c:pt idx="15">
                  <c:v>5.480627517914014</c:v>
                </c:pt>
                <c:pt idx="16">
                  <c:v>3.1318112861732965</c:v>
                </c:pt>
                <c:pt idx="17">
                  <c:v>-17.426827797991653</c:v>
                </c:pt>
                <c:pt idx="18">
                  <c:v>-13.643338338722135</c:v>
                </c:pt>
                <c:pt idx="19">
                  <c:v>27.099134826508184</c:v>
                </c:pt>
                <c:pt idx="20">
                  <c:v>22.873737792020322</c:v>
                </c:pt>
                <c:pt idx="21">
                  <c:v>8.7950050957405939</c:v>
                </c:pt>
                <c:pt idx="22">
                  <c:v>27.616601791714341</c:v>
                </c:pt>
                <c:pt idx="23">
                  <c:v>0.49816472986703331</c:v>
                </c:pt>
              </c:numCache>
            </c:numRef>
          </c:val>
          <c:smooth val="0"/>
          <c:extLst>
            <c:ext xmlns:c16="http://schemas.microsoft.com/office/drawing/2014/chart" uri="{C3380CC4-5D6E-409C-BE32-E72D297353CC}">
              <c16:uniqueId val="{00000001-E003-4617-81D9-194F2267D350}"/>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Investment!$B$32</c:f>
              <c:strCache>
                <c:ptCount val="1"/>
                <c:pt idx="0">
                  <c:v>Human Health</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Investment!$C$32:$AC$32</c15:sqref>
                  </c15:fullRef>
                </c:ext>
              </c:extLst>
              <c:f>Investment!$C$32:$Z$32</c:f>
              <c:numCache>
                <c:formatCode>0.0</c:formatCode>
                <c:ptCount val="24"/>
                <c:pt idx="0">
                  <c:v>-27.313462086768226</c:v>
                </c:pt>
                <c:pt idx="1">
                  <c:v>-11.861065626548063</c:v>
                </c:pt>
                <c:pt idx="2">
                  <c:v>4.2023074454062526</c:v>
                </c:pt>
                <c:pt idx="3">
                  <c:v>5.2889170107445569</c:v>
                </c:pt>
                <c:pt idx="4">
                  <c:v>-1.014567265545371</c:v>
                </c:pt>
                <c:pt idx="5">
                  <c:v>23.912108471192042</c:v>
                </c:pt>
                <c:pt idx="6">
                  <c:v>0.88428206847957103</c:v>
                </c:pt>
                <c:pt idx="7">
                  <c:v>11.56216497531806</c:v>
                </c:pt>
                <c:pt idx="8">
                  <c:v>7.5687423997882988</c:v>
                </c:pt>
                <c:pt idx="9">
                  <c:v>13.124355873678724</c:v>
                </c:pt>
                <c:pt idx="10">
                  <c:v>18.526009761829545</c:v>
                </c:pt>
                <c:pt idx="11">
                  <c:v>1.5556098664923241</c:v>
                </c:pt>
                <c:pt idx="12">
                  <c:v>2.6746702753701701</c:v>
                </c:pt>
                <c:pt idx="13">
                  <c:v>-4.0785434987098341</c:v>
                </c:pt>
                <c:pt idx="14">
                  <c:v>-17.015074972708344</c:v>
                </c:pt>
                <c:pt idx="15">
                  <c:v>-34.506476592404248</c:v>
                </c:pt>
                <c:pt idx="16">
                  <c:v>-13.816580786333798</c:v>
                </c:pt>
                <c:pt idx="17">
                  <c:v>2.1615825064073517</c:v>
                </c:pt>
                <c:pt idx="18">
                  <c:v>4.1435770236883034</c:v>
                </c:pt>
                <c:pt idx="19">
                  <c:v>7.2905409768037215</c:v>
                </c:pt>
              </c:numCache>
            </c:numRef>
          </c:val>
          <c:smooth val="0"/>
          <c:extLst>
            <c:ext xmlns:c16="http://schemas.microsoft.com/office/drawing/2014/chart" uri="{C3380CC4-5D6E-409C-BE32-E72D297353CC}">
              <c16:uniqueId val="{00000000-1590-48F8-BEC6-B88768AB9E65}"/>
            </c:ext>
          </c:extLst>
        </c:ser>
        <c:ser>
          <c:idx val="1"/>
          <c:order val="1"/>
          <c:tx>
            <c:strRef>
              <c:f>Investment!$B$64</c:f>
              <c:strCache>
                <c:ptCount val="1"/>
                <c:pt idx="0">
                  <c:v>Human Health</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Investment!$C$64:$AC$64</c15:sqref>
                  </c15:fullRef>
                </c:ext>
              </c:extLst>
              <c:f>Investment!$C$64:$Z$64</c:f>
              <c:numCache>
                <c:formatCode>0.0</c:formatCode>
                <c:ptCount val="24"/>
                <c:pt idx="6">
                  <c:v>16.910670232065502</c:v>
                </c:pt>
                <c:pt idx="7">
                  <c:v>30.54823869435932</c:v>
                </c:pt>
                <c:pt idx="8">
                  <c:v>29.990188286086759</c:v>
                </c:pt>
                <c:pt idx="9">
                  <c:v>16.465382123511006</c:v>
                </c:pt>
                <c:pt idx="10">
                  <c:v>-2.6556185328722237</c:v>
                </c:pt>
                <c:pt idx="11">
                  <c:v>-14.106570016670885</c:v>
                </c:pt>
                <c:pt idx="12">
                  <c:v>6.9512286183758167</c:v>
                </c:pt>
                <c:pt idx="13">
                  <c:v>-0.31106343863943708</c:v>
                </c:pt>
                <c:pt idx="14">
                  <c:v>1.1471345728454865</c:v>
                </c:pt>
                <c:pt idx="15">
                  <c:v>-4.7570899903935739</c:v>
                </c:pt>
                <c:pt idx="16">
                  <c:v>13.942881043817945</c:v>
                </c:pt>
                <c:pt idx="17">
                  <c:v>-2.2017712570614165</c:v>
                </c:pt>
                <c:pt idx="18">
                  <c:v>-1.8841498627946482</c:v>
                </c:pt>
                <c:pt idx="19">
                  <c:v>46.48203338998043</c:v>
                </c:pt>
                <c:pt idx="20">
                  <c:v>1.109204201584538</c:v>
                </c:pt>
                <c:pt idx="21">
                  <c:v>-11.013243901306419</c:v>
                </c:pt>
                <c:pt idx="22">
                  <c:v>8.9400907057909382</c:v>
                </c:pt>
                <c:pt idx="23">
                  <c:v>21.213283078875868</c:v>
                </c:pt>
              </c:numCache>
            </c:numRef>
          </c:val>
          <c:smooth val="0"/>
          <c:extLst>
            <c:ext xmlns:c16="http://schemas.microsoft.com/office/drawing/2014/chart" uri="{C3380CC4-5D6E-409C-BE32-E72D297353CC}">
              <c16:uniqueId val="{00000001-D184-4FF3-8763-929383AD3215}"/>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Investment!$B$33</c:f>
              <c:strCache>
                <c:ptCount val="1"/>
                <c:pt idx="0">
                  <c:v>Other services</c:v>
                </c:pt>
              </c:strCache>
            </c:strRef>
          </c:tx>
          <c:spPr>
            <a:ln w="28575" cap="rnd">
              <a:solidFill>
                <a:srgbClr val="FF6D00"/>
              </a:solidFill>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Investment!$C$33:$AC$33</c15:sqref>
                  </c15:fullRef>
                </c:ext>
              </c:extLst>
              <c:f>Investment!$C$33:$Z$33</c:f>
              <c:numCache>
                <c:formatCode>0.0</c:formatCode>
                <c:ptCount val="24"/>
                <c:pt idx="0">
                  <c:v>34.047426506042925</c:v>
                </c:pt>
                <c:pt idx="1">
                  <c:v>10.188522744152937</c:v>
                </c:pt>
                <c:pt idx="2">
                  <c:v>9.0256506159107239</c:v>
                </c:pt>
                <c:pt idx="3">
                  <c:v>27.253511801558481</c:v>
                </c:pt>
                <c:pt idx="4">
                  <c:v>2.1152767636941907</c:v>
                </c:pt>
                <c:pt idx="5">
                  <c:v>18.669159140554676</c:v>
                </c:pt>
                <c:pt idx="6">
                  <c:v>19.661399356839343</c:v>
                </c:pt>
                <c:pt idx="7">
                  <c:v>14.861968143544891</c:v>
                </c:pt>
                <c:pt idx="8">
                  <c:v>-9.6174274830289157</c:v>
                </c:pt>
                <c:pt idx="9">
                  <c:v>1.7311275364887744</c:v>
                </c:pt>
                <c:pt idx="10">
                  <c:v>4.7033889017814214</c:v>
                </c:pt>
                <c:pt idx="11">
                  <c:v>-4.9121365536630464</c:v>
                </c:pt>
                <c:pt idx="12">
                  <c:v>9.622055877099287</c:v>
                </c:pt>
                <c:pt idx="13">
                  <c:v>-3.7135210283603186</c:v>
                </c:pt>
                <c:pt idx="14">
                  <c:v>-14.99802346564508</c:v>
                </c:pt>
                <c:pt idx="15">
                  <c:v>-36.873051716699131</c:v>
                </c:pt>
                <c:pt idx="16">
                  <c:v>-32.964162617062996</c:v>
                </c:pt>
                <c:pt idx="17">
                  <c:v>-29.468892427557698</c:v>
                </c:pt>
                <c:pt idx="18">
                  <c:v>-26.070132817933597</c:v>
                </c:pt>
                <c:pt idx="19">
                  <c:v>34.020178828452273</c:v>
                </c:pt>
              </c:numCache>
            </c:numRef>
          </c:val>
          <c:smooth val="0"/>
          <c:extLst>
            <c:ext xmlns:c16="http://schemas.microsoft.com/office/drawing/2014/chart" uri="{C3380CC4-5D6E-409C-BE32-E72D297353CC}">
              <c16:uniqueId val="{00000000-DEF1-40C0-8A67-02259C2D0AC6}"/>
            </c:ext>
          </c:extLst>
        </c:ser>
        <c:ser>
          <c:idx val="1"/>
          <c:order val="1"/>
          <c:tx>
            <c:strRef>
              <c:f>Investment!$B$65</c:f>
              <c:strCache>
                <c:ptCount val="1"/>
                <c:pt idx="0">
                  <c:v>Other services</c:v>
                </c:pt>
              </c:strCache>
            </c:strRef>
          </c:tx>
          <c:spPr>
            <a:ln w="28575" cap="rnd">
              <a:solidFill>
                <a:srgbClr val="FFC000"/>
              </a:solidFill>
              <a:prstDash val="sysDash"/>
              <a:round/>
            </a:ln>
            <a:effectLst/>
          </c:spPr>
          <c:marker>
            <c:symbol val="none"/>
          </c:marker>
          <c:cat>
            <c:strRef>
              <c:extLst>
                <c:ext xmlns:c15="http://schemas.microsoft.com/office/drawing/2012/chart" uri="{02D57815-91ED-43cb-92C2-25804820EDAC}">
                  <c15:fullRef>
                    <c15:sqref>Investment!$C$20:$AC$20</c15:sqref>
                  </c15:fullRef>
                </c:ext>
              </c:extLst>
              <c:f>Investment!$C$20:$Z$20</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Investment!$C$65:$AC$65</c15:sqref>
                  </c15:fullRef>
                </c:ext>
              </c:extLst>
              <c:f>Investment!$C$65:$Z$65</c:f>
              <c:numCache>
                <c:formatCode>0.0</c:formatCode>
                <c:ptCount val="24"/>
                <c:pt idx="5">
                  <c:v>12.385565018325535</c:v>
                </c:pt>
                <c:pt idx="6">
                  <c:v>-7.0253317594040734</c:v>
                </c:pt>
                <c:pt idx="7">
                  <c:v>5.7537002479144173</c:v>
                </c:pt>
                <c:pt idx="8">
                  <c:v>14.052204402821154</c:v>
                </c:pt>
                <c:pt idx="9">
                  <c:v>4.6167938003459046</c:v>
                </c:pt>
                <c:pt idx="10">
                  <c:v>-3.5466539576485934</c:v>
                </c:pt>
                <c:pt idx="11">
                  <c:v>8.0384578664943263</c:v>
                </c:pt>
                <c:pt idx="12">
                  <c:v>9.7961482183224824</c:v>
                </c:pt>
                <c:pt idx="13">
                  <c:v>3.0948858038071099</c:v>
                </c:pt>
                <c:pt idx="14">
                  <c:v>14.49457505794005</c:v>
                </c:pt>
                <c:pt idx="15">
                  <c:v>14.481086609447905</c:v>
                </c:pt>
                <c:pt idx="16">
                  <c:v>12.995982998605774</c:v>
                </c:pt>
                <c:pt idx="17">
                  <c:v>-12.791932446647042</c:v>
                </c:pt>
                <c:pt idx="18">
                  <c:v>-6.0873817340378116</c:v>
                </c:pt>
                <c:pt idx="19">
                  <c:v>24.968983352514044</c:v>
                </c:pt>
                <c:pt idx="20">
                  <c:v>17.786799789964228</c:v>
                </c:pt>
                <c:pt idx="21">
                  <c:v>17.605796114126782</c:v>
                </c:pt>
                <c:pt idx="22">
                  <c:v>33.31002256359978</c:v>
                </c:pt>
                <c:pt idx="23">
                  <c:v>9.6106442800914902</c:v>
                </c:pt>
              </c:numCache>
            </c:numRef>
          </c:val>
          <c:smooth val="0"/>
          <c:extLst>
            <c:ext xmlns:c16="http://schemas.microsoft.com/office/drawing/2014/chart" uri="{C3380CC4-5D6E-409C-BE32-E72D297353CC}">
              <c16:uniqueId val="{00000001-A90E-43CA-A2CC-95696D891D1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60"/>
          <c:min val="-8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05653904428449E-2"/>
          <c:y val="0.10130689962580801"/>
          <c:w val="0.90374304906801928"/>
          <c:h val="0.7143146751197198"/>
        </c:manualLayout>
      </c:layout>
      <c:lineChart>
        <c:grouping val="standard"/>
        <c:varyColors val="0"/>
        <c:ser>
          <c:idx val="6"/>
          <c:order val="0"/>
          <c:tx>
            <c:v>Sales Growth (Left Axis)</c:v>
          </c:tx>
          <c:spPr>
            <a:ln w="41275">
              <a:solidFill>
                <a:srgbClr val="002060"/>
              </a:solidFill>
            </a:ln>
          </c:spPr>
          <c:marker>
            <c:symbol val="none"/>
          </c:marker>
          <c:dLbls>
            <c:dLbl>
              <c:idx val="14"/>
              <c:layout>
                <c:manualLayout>
                  <c:x val="-2.7514823603327666E-2"/>
                  <c:y val="-4.1963385335999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91-4BD2-969F-0328B9AAF1A9}"/>
                </c:ext>
              </c:extLst>
            </c:dLbl>
            <c:dLbl>
              <c:idx val="16"/>
              <c:layout>
                <c:manualLayout>
                  <c:x val="-1.8609442228617268E-2"/>
                  <c:y val="-4.77794528866471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91-4BD2-969F-0328B9AAF1A9}"/>
                </c:ext>
              </c:extLst>
            </c:dLbl>
            <c:numFmt formatCode="0\%" sourceLinked="0"/>
            <c:spPr>
              <a:noFill/>
              <a:ln>
                <a:noFill/>
              </a:ln>
              <a:effectLst/>
            </c:spPr>
            <c:txPr>
              <a:bodyPr wrap="square" lIns="0" tIns="0" rIns="0" bIns="19050" anchor="ctr">
                <a:spAutoFit/>
              </a:bodyPr>
              <a:lstStyle/>
              <a:p>
                <a:pPr>
                  <a:defRPr sz="800" b="1">
                    <a:solidFill>
                      <a:srgbClr val="00208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'Uncertainty Measures'!$C$6:$AC$6</c15:sqref>
                  </c15:fullRef>
                </c:ext>
              </c:extLst>
              <c:f>'Uncertainty Measures'!$C$6:$V$6</c:f>
              <c:strCache>
                <c:ptCount val="20"/>
                <c:pt idx="0">
                  <c:v>Nov-16
to 
Jan-17</c:v>
                </c:pt>
                <c:pt idx="1">
                  <c:v>Feb-17
to
Apr-17</c:v>
                </c:pt>
                <c:pt idx="2">
                  <c:v>May-17
to
Jul-17</c:v>
                </c:pt>
                <c:pt idx="3">
                  <c:v>Aug-17
to
Oct-17</c:v>
                </c:pt>
                <c:pt idx="4">
                  <c:v>Nov-17
to
Jan-18</c:v>
                </c:pt>
                <c:pt idx="5">
                  <c:v>Feb-18
to
Apr-18</c:v>
                </c:pt>
                <c:pt idx="6">
                  <c:v>May-18
to
July-18</c:v>
                </c:pt>
                <c:pt idx="7">
                  <c:v>Aug-18
to
Oct-18</c:v>
                </c:pt>
                <c:pt idx="8">
                  <c:v>Nov-18
to
Jan-19</c:v>
                </c:pt>
                <c:pt idx="9">
                  <c:v>Feb-19
to
Apr-19</c:v>
                </c:pt>
                <c:pt idx="10">
                  <c:v>May-19
to
Jul-19</c:v>
                </c:pt>
                <c:pt idx="11">
                  <c:v>Aug-19
to
Oct-19</c:v>
                </c:pt>
                <c:pt idx="12">
                  <c:v>Nov-19
to
Jan-20</c:v>
                </c:pt>
                <c:pt idx="13">
                  <c:v>Feb-20
to
Apr-20</c:v>
                </c:pt>
                <c:pt idx="14">
                  <c:v>May-20
to
Jul-20</c:v>
                </c:pt>
                <c:pt idx="15">
                  <c:v>Aug-20
to
Oct-20</c:v>
                </c:pt>
                <c:pt idx="16">
                  <c:v>Nov-20
to
Jan-21</c:v>
                </c:pt>
                <c:pt idx="17">
                  <c:v>Feb-21
to
Apr-21</c:v>
                </c:pt>
                <c:pt idx="18">
                  <c:v>May-21
to
Jul-21</c:v>
                </c:pt>
                <c:pt idx="19">
                  <c:v>Aug-21
to
Oct-21</c:v>
                </c:pt>
              </c:strCache>
            </c:strRef>
          </c:cat>
          <c:val>
            <c:numRef>
              <c:extLst>
                <c:ext xmlns:c15="http://schemas.microsoft.com/office/drawing/2012/chart" uri="{02D57815-91ED-43cb-92C2-25804820EDAC}">
                  <c15:fullRef>
                    <c15:sqref>'Uncertainty Measures'!$C$9:$AC$9</c15:sqref>
                  </c15:fullRef>
                </c:ext>
              </c:extLst>
              <c:f>'Uncertainty Measures'!$C$9:$V$9</c:f>
              <c:numCache>
                <c:formatCode>0.0</c:formatCode>
                <c:ptCount val="20"/>
                <c:pt idx="0">
                  <c:v>9.9930000000000003</c:v>
                </c:pt>
                <c:pt idx="1">
                  <c:v>9.4039999999999999</c:v>
                </c:pt>
                <c:pt idx="2">
                  <c:v>9.5449999999999999</c:v>
                </c:pt>
                <c:pt idx="3">
                  <c:v>9.5660000000000007</c:v>
                </c:pt>
                <c:pt idx="4">
                  <c:v>9.1720000000000006</c:v>
                </c:pt>
                <c:pt idx="5">
                  <c:v>10.332000000000001</c:v>
                </c:pt>
                <c:pt idx="6">
                  <c:v>9.8970000000000002</c:v>
                </c:pt>
                <c:pt idx="7">
                  <c:v>11.983000000000001</c:v>
                </c:pt>
                <c:pt idx="8">
                  <c:v>11.897</c:v>
                </c:pt>
                <c:pt idx="9">
                  <c:v>12.756</c:v>
                </c:pt>
                <c:pt idx="10">
                  <c:v>12.301</c:v>
                </c:pt>
                <c:pt idx="11">
                  <c:v>10.787000000000001</c:v>
                </c:pt>
                <c:pt idx="12">
                  <c:v>11.227</c:v>
                </c:pt>
                <c:pt idx="13">
                  <c:v>15.943</c:v>
                </c:pt>
                <c:pt idx="14">
                  <c:v>20.516000000000002</c:v>
                </c:pt>
                <c:pt idx="15">
                  <c:v>26.507999999999999</c:v>
                </c:pt>
                <c:pt idx="16">
                  <c:v>19.233000000000001</c:v>
                </c:pt>
                <c:pt idx="17">
                  <c:v>21.501000000000001</c:v>
                </c:pt>
                <c:pt idx="18">
                  <c:v>16.84</c:v>
                </c:pt>
                <c:pt idx="19">
                  <c:v>18.2</c:v>
                </c:pt>
              </c:numCache>
            </c:numRef>
          </c:val>
          <c:smooth val="0"/>
          <c:extLst>
            <c:ext xmlns:c16="http://schemas.microsoft.com/office/drawing/2014/chart" uri="{C3380CC4-5D6E-409C-BE32-E72D297353CC}">
              <c16:uniqueId val="{00000000-8091-4BD2-969F-0328B9AAF1A9}"/>
            </c:ext>
          </c:extLst>
        </c:ser>
        <c:ser>
          <c:idx val="7"/>
          <c:order val="1"/>
          <c:tx>
            <c:v>Employment Growth (Left Axis)</c:v>
          </c:tx>
          <c:spPr>
            <a:ln w="41275">
              <a:solidFill>
                <a:srgbClr val="008241"/>
              </a:solidFill>
            </a:ln>
          </c:spPr>
          <c:marker>
            <c:symbol val="none"/>
          </c:marker>
          <c:dLbls>
            <c:dLbl>
              <c:idx val="3"/>
              <c:layout>
                <c:manualLayout>
                  <c:x val="-2.1222972985607436E-2"/>
                  <c:y val="-1.2883047582759894E-2"/>
                </c:manualLayout>
              </c:layout>
              <c:numFmt formatCode="0\%" sourceLinked="0"/>
              <c:spPr>
                <a:noFill/>
                <a:ln>
                  <a:noFill/>
                </a:ln>
                <a:effectLst/>
              </c:spPr>
              <c:txPr>
                <a:bodyPr wrap="square" lIns="108000" tIns="0" rIns="38100" bIns="19050" anchor="ctr">
                  <a:noAutofit/>
                </a:bodyPr>
                <a:lstStyle/>
                <a:p>
                  <a:pPr>
                    <a:defRPr sz="800" b="1">
                      <a:solidFill>
                        <a:srgbClr val="008241"/>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3.2056217498864038E-2"/>
                      <c:h val="8.1018965875712015E-2"/>
                    </c:manualLayout>
                  </c15:layout>
                </c:ext>
                <c:ext xmlns:c16="http://schemas.microsoft.com/office/drawing/2014/chart" uri="{C3380CC4-5D6E-409C-BE32-E72D297353CC}">
                  <c16:uniqueId val="{00000006-8091-4BD2-969F-0328B9AAF1A9}"/>
                </c:ext>
              </c:extLst>
            </c:dLbl>
            <c:dLbl>
              <c:idx val="4"/>
              <c:layout>
                <c:manualLayout>
                  <c:x val="-2.4933548558403407E-2"/>
                  <c:y val="-1.4337064470421861E-2"/>
                </c:manualLayout>
              </c:layout>
              <c:numFmt formatCode="0\%" sourceLinked="0"/>
              <c:spPr>
                <a:noFill/>
                <a:ln>
                  <a:noFill/>
                </a:ln>
                <a:effectLst/>
              </c:spPr>
              <c:txPr>
                <a:bodyPr wrap="square" lIns="108000" tIns="0" rIns="38100" bIns="19050" anchor="ctr">
                  <a:noAutofit/>
                </a:bodyPr>
                <a:lstStyle/>
                <a:p>
                  <a:pPr>
                    <a:defRPr sz="800" b="1">
                      <a:solidFill>
                        <a:srgbClr val="008241"/>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2445829102692838E-2"/>
                      <c:h val="7.2294864549740198E-2"/>
                    </c:manualLayout>
                  </c15:layout>
                </c:ext>
                <c:ext xmlns:c16="http://schemas.microsoft.com/office/drawing/2014/chart" uri="{C3380CC4-5D6E-409C-BE32-E72D297353CC}">
                  <c16:uniqueId val="{00000007-8091-4BD2-969F-0328B9AAF1A9}"/>
                </c:ext>
              </c:extLst>
            </c:dLbl>
            <c:numFmt formatCode="0\%" sourceLinked="0"/>
            <c:spPr>
              <a:noFill/>
              <a:ln>
                <a:noFill/>
              </a:ln>
              <a:effectLst/>
            </c:spPr>
            <c:txPr>
              <a:bodyPr wrap="square" lIns="108000" tIns="0" rIns="38100" bIns="19050" anchor="ctr">
                <a:spAutoFit/>
              </a:bodyPr>
              <a:lstStyle/>
              <a:p>
                <a:pPr>
                  <a:defRPr sz="800" b="1">
                    <a:solidFill>
                      <a:srgbClr val="008241"/>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'Uncertainty Measures'!$C$6:$AC$6</c15:sqref>
                  </c15:fullRef>
                </c:ext>
              </c:extLst>
              <c:f>'Uncertainty Measures'!$C$6:$V$6</c:f>
              <c:strCache>
                <c:ptCount val="20"/>
                <c:pt idx="0">
                  <c:v>Nov-16
to 
Jan-17</c:v>
                </c:pt>
                <c:pt idx="1">
                  <c:v>Feb-17
to
Apr-17</c:v>
                </c:pt>
                <c:pt idx="2">
                  <c:v>May-17
to
Jul-17</c:v>
                </c:pt>
                <c:pt idx="3">
                  <c:v>Aug-17
to
Oct-17</c:v>
                </c:pt>
                <c:pt idx="4">
                  <c:v>Nov-17
to
Jan-18</c:v>
                </c:pt>
                <c:pt idx="5">
                  <c:v>Feb-18
to
Apr-18</c:v>
                </c:pt>
                <c:pt idx="6">
                  <c:v>May-18
to
July-18</c:v>
                </c:pt>
                <c:pt idx="7">
                  <c:v>Aug-18
to
Oct-18</c:v>
                </c:pt>
                <c:pt idx="8">
                  <c:v>Nov-18
to
Jan-19</c:v>
                </c:pt>
                <c:pt idx="9">
                  <c:v>Feb-19
to
Apr-19</c:v>
                </c:pt>
                <c:pt idx="10">
                  <c:v>May-19
to
Jul-19</c:v>
                </c:pt>
                <c:pt idx="11">
                  <c:v>Aug-19
to
Oct-19</c:v>
                </c:pt>
                <c:pt idx="12">
                  <c:v>Nov-19
to
Jan-20</c:v>
                </c:pt>
                <c:pt idx="13">
                  <c:v>Feb-20
to
Apr-20</c:v>
                </c:pt>
                <c:pt idx="14">
                  <c:v>May-20
to
Jul-20</c:v>
                </c:pt>
                <c:pt idx="15">
                  <c:v>Aug-20
to
Oct-20</c:v>
                </c:pt>
                <c:pt idx="16">
                  <c:v>Nov-20
to
Jan-21</c:v>
                </c:pt>
                <c:pt idx="17">
                  <c:v>Feb-21
to
Apr-21</c:v>
                </c:pt>
                <c:pt idx="18">
                  <c:v>May-21
to
Jul-21</c:v>
                </c:pt>
                <c:pt idx="19">
                  <c:v>Aug-21
to
Oct-21</c:v>
                </c:pt>
              </c:strCache>
            </c:strRef>
          </c:cat>
          <c:val>
            <c:numRef>
              <c:extLst>
                <c:ext xmlns:c15="http://schemas.microsoft.com/office/drawing/2012/chart" uri="{02D57815-91ED-43cb-92C2-25804820EDAC}">
                  <c15:fullRef>
                    <c15:sqref>'Uncertainty Measures'!$C$7:$AC$7</c15:sqref>
                  </c15:fullRef>
                </c:ext>
              </c:extLst>
              <c:f>'Uncertainty Measures'!$C$7:$V$7</c:f>
              <c:numCache>
                <c:formatCode>0.0</c:formatCode>
                <c:ptCount val="20"/>
                <c:pt idx="0">
                  <c:v>7.0060000000000002</c:v>
                </c:pt>
                <c:pt idx="1">
                  <c:v>6.3820000000000006</c:v>
                </c:pt>
                <c:pt idx="2">
                  <c:v>7.165</c:v>
                </c:pt>
                <c:pt idx="3">
                  <c:v>8.3049999999999997</c:v>
                </c:pt>
                <c:pt idx="4">
                  <c:v>7.9370000000000003</c:v>
                </c:pt>
                <c:pt idx="5">
                  <c:v>7.4350000000000005</c:v>
                </c:pt>
                <c:pt idx="6">
                  <c:v>7.609</c:v>
                </c:pt>
                <c:pt idx="7">
                  <c:v>8.2200000000000006</c:v>
                </c:pt>
                <c:pt idx="8">
                  <c:v>8.1219999999999999</c:v>
                </c:pt>
                <c:pt idx="9">
                  <c:v>7.4619999999999997</c:v>
                </c:pt>
                <c:pt idx="10">
                  <c:v>7.7229999999999999</c:v>
                </c:pt>
                <c:pt idx="11">
                  <c:v>7.6390000000000002</c:v>
                </c:pt>
                <c:pt idx="12">
                  <c:v>7.843</c:v>
                </c:pt>
                <c:pt idx="13">
                  <c:v>10.329000000000001</c:v>
                </c:pt>
                <c:pt idx="14">
                  <c:v>12.532999999999999</c:v>
                </c:pt>
                <c:pt idx="15">
                  <c:v>10.772</c:v>
                </c:pt>
                <c:pt idx="16">
                  <c:v>9.3339999999999996</c:v>
                </c:pt>
                <c:pt idx="17">
                  <c:v>8.9239999999999995</c:v>
                </c:pt>
                <c:pt idx="18">
                  <c:v>8.6769999999999996</c:v>
                </c:pt>
                <c:pt idx="19">
                  <c:v>8.5</c:v>
                </c:pt>
              </c:numCache>
            </c:numRef>
          </c:val>
          <c:smooth val="0"/>
          <c:extLst>
            <c:ext xmlns:c16="http://schemas.microsoft.com/office/drawing/2014/chart" uri="{C3380CC4-5D6E-409C-BE32-E72D297353CC}">
              <c16:uniqueId val="{00000001-8091-4BD2-969F-0328B9AAF1A9}"/>
            </c:ext>
          </c:extLst>
        </c:ser>
        <c:dLbls>
          <c:showLegendKey val="0"/>
          <c:showVal val="0"/>
          <c:showCatName val="0"/>
          <c:showSerName val="0"/>
          <c:showPercent val="0"/>
          <c:showBubbleSize val="0"/>
        </c:dLbls>
        <c:marker val="1"/>
        <c:smooth val="0"/>
        <c:axId val="274960384"/>
        <c:axId val="274961920"/>
      </c:lineChart>
      <c:lineChart>
        <c:grouping val="standard"/>
        <c:varyColors val="0"/>
        <c:ser>
          <c:idx val="5"/>
          <c:order val="2"/>
          <c:tx>
            <c:v>Sales Growth (Right Axis)</c:v>
          </c:tx>
          <c:spPr>
            <a:ln w="41275">
              <a:solidFill>
                <a:srgbClr val="FF0000"/>
              </a:solidFill>
            </a:ln>
          </c:spPr>
          <c:marker>
            <c:symbol val="none"/>
          </c:marker>
          <c:dLbls>
            <c:dLbl>
              <c:idx val="12"/>
              <c:layout>
                <c:manualLayout>
                  <c:x val="-2.800403523632685E-2"/>
                  <c:y val="-3.90553515606753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1F-49E3-8AE1-A397BA56B0C0}"/>
                </c:ext>
              </c:extLst>
            </c:dLbl>
            <c:dLbl>
              <c:idx val="14"/>
              <c:layout>
                <c:manualLayout>
                  <c:x val="-1.4645963174261251E-2"/>
                  <c:y val="2.7829425271775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1F-49E3-8AE1-A397BA56B0C0}"/>
                </c:ext>
              </c:extLst>
            </c:dLbl>
            <c:numFmt formatCode="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'Uncertainty Measures'!$C$6:$AC$6</c15:sqref>
                  </c15:fullRef>
                </c:ext>
              </c:extLst>
              <c:f>'Uncertainty Measures'!$C$6:$V$6</c:f>
              <c:strCache>
                <c:ptCount val="20"/>
                <c:pt idx="0">
                  <c:v>Nov-16
to 
Jan-17</c:v>
                </c:pt>
                <c:pt idx="1">
                  <c:v>Feb-17
to
Apr-17</c:v>
                </c:pt>
                <c:pt idx="2">
                  <c:v>May-17
to
Jul-17</c:v>
                </c:pt>
                <c:pt idx="3">
                  <c:v>Aug-17
to
Oct-17</c:v>
                </c:pt>
                <c:pt idx="4">
                  <c:v>Nov-17
to
Jan-18</c:v>
                </c:pt>
                <c:pt idx="5">
                  <c:v>Feb-18
to
Apr-18</c:v>
                </c:pt>
                <c:pt idx="6">
                  <c:v>May-18
to
July-18</c:v>
                </c:pt>
                <c:pt idx="7">
                  <c:v>Aug-18
to
Oct-18</c:v>
                </c:pt>
                <c:pt idx="8">
                  <c:v>Nov-18
to
Jan-19</c:v>
                </c:pt>
                <c:pt idx="9">
                  <c:v>Feb-19
to
Apr-19</c:v>
                </c:pt>
                <c:pt idx="10">
                  <c:v>May-19
to
Jul-19</c:v>
                </c:pt>
                <c:pt idx="11">
                  <c:v>Aug-19
to
Oct-19</c:v>
                </c:pt>
                <c:pt idx="12">
                  <c:v>Nov-19
to
Jan-20</c:v>
                </c:pt>
                <c:pt idx="13">
                  <c:v>Feb-20
to
Apr-20</c:v>
                </c:pt>
                <c:pt idx="14">
                  <c:v>May-20
to
Jul-20</c:v>
                </c:pt>
                <c:pt idx="15">
                  <c:v>Aug-20
to
Oct-20</c:v>
                </c:pt>
                <c:pt idx="16">
                  <c:v>Nov-20
to
Jan-21</c:v>
                </c:pt>
                <c:pt idx="17">
                  <c:v>Feb-21
to
Apr-21</c:v>
                </c:pt>
                <c:pt idx="18">
                  <c:v>May-21
to
Jul-21</c:v>
                </c:pt>
                <c:pt idx="19">
                  <c:v>Aug-21
to
Oct-21</c:v>
                </c:pt>
              </c:strCache>
            </c:strRef>
          </c:cat>
          <c:val>
            <c:numRef>
              <c:extLst>
                <c:ext xmlns:c15="http://schemas.microsoft.com/office/drawing/2012/chart" uri="{02D57815-91ED-43cb-92C2-25804820EDAC}">
                  <c15:fullRef>
                    <c15:sqref>'Uncertainty Measures'!$C$10:$AC$10</c15:sqref>
                  </c15:fullRef>
                </c:ext>
              </c:extLst>
              <c:f>'Uncertainty Measures'!$C$10:$V$10</c:f>
              <c:numCache>
                <c:formatCode>0.0</c:formatCode>
                <c:ptCount val="20"/>
                <c:pt idx="0">
                  <c:v>3.6440000000000001</c:v>
                </c:pt>
                <c:pt idx="1">
                  <c:v>3.2749999999999999</c:v>
                </c:pt>
                <c:pt idx="2">
                  <c:v>2.7960000000000003</c:v>
                </c:pt>
                <c:pt idx="3">
                  <c:v>3.3679999999999999</c:v>
                </c:pt>
                <c:pt idx="4">
                  <c:v>3.085</c:v>
                </c:pt>
                <c:pt idx="5">
                  <c:v>3.2800000000000002</c:v>
                </c:pt>
                <c:pt idx="6">
                  <c:v>2.9090000000000003</c:v>
                </c:pt>
                <c:pt idx="7">
                  <c:v>2.911</c:v>
                </c:pt>
                <c:pt idx="8">
                  <c:v>3.2920000000000003</c:v>
                </c:pt>
                <c:pt idx="9">
                  <c:v>3.3460000000000001</c:v>
                </c:pt>
                <c:pt idx="10">
                  <c:v>3.069</c:v>
                </c:pt>
                <c:pt idx="11">
                  <c:v>3.4319999999999999</c:v>
                </c:pt>
                <c:pt idx="12">
                  <c:v>3.032</c:v>
                </c:pt>
                <c:pt idx="13">
                  <c:v>4.1520000000000001</c:v>
                </c:pt>
                <c:pt idx="14">
                  <c:v>4.1029999999999998</c:v>
                </c:pt>
                <c:pt idx="15">
                  <c:v>4.0680000000000005</c:v>
                </c:pt>
                <c:pt idx="16">
                  <c:v>4.7700000000000005</c:v>
                </c:pt>
                <c:pt idx="17">
                  <c:v>5.2860000000000005</c:v>
                </c:pt>
                <c:pt idx="18">
                  <c:v>4.6520000000000001</c:v>
                </c:pt>
                <c:pt idx="19">
                  <c:v>5.3</c:v>
                </c:pt>
              </c:numCache>
            </c:numRef>
          </c:val>
          <c:smooth val="0"/>
          <c:extLst>
            <c:ext xmlns:c16="http://schemas.microsoft.com/office/drawing/2014/chart" uri="{C3380CC4-5D6E-409C-BE32-E72D297353CC}">
              <c16:uniqueId val="{00000002-8091-4BD2-969F-0328B9AAF1A9}"/>
            </c:ext>
          </c:extLst>
        </c:ser>
        <c:dLbls>
          <c:showLegendKey val="0"/>
          <c:showVal val="0"/>
          <c:showCatName val="0"/>
          <c:showSerName val="0"/>
          <c:showPercent val="0"/>
          <c:showBubbleSize val="0"/>
        </c:dLbls>
        <c:marker val="1"/>
        <c:smooth val="0"/>
        <c:axId val="1467015728"/>
        <c:axId val="1697041568"/>
      </c:line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scaling>
        <c:delete val="0"/>
        <c:axPos val="l"/>
        <c:majorGridlines>
          <c:spPr>
            <a:ln>
              <a:solidFill>
                <a:srgbClr val="E7E6E6"/>
              </a:solidFill>
              <a:prstDash val="sysDot"/>
            </a:ln>
          </c:spPr>
        </c:majorGridlines>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valAx>
        <c:axId val="1697041568"/>
        <c:scaling>
          <c:orientation val="minMax"/>
        </c:scaling>
        <c:delete val="0"/>
        <c:axPos val="r"/>
        <c:numFmt formatCode="0\%" sourceLinked="0"/>
        <c:majorTickMark val="none"/>
        <c:minorTickMark val="none"/>
        <c:tickLblPos val="nextTo"/>
        <c:spPr>
          <a:ln>
            <a:noFill/>
          </a:ln>
        </c:spPr>
        <c:crossAx val="1467015728"/>
        <c:crosses val="max"/>
        <c:crossBetween val="between"/>
        <c:majorUnit val="1"/>
      </c:valAx>
      <c:catAx>
        <c:axId val="1467015728"/>
        <c:scaling>
          <c:orientation val="minMax"/>
        </c:scaling>
        <c:delete val="1"/>
        <c:axPos val="b"/>
        <c:numFmt formatCode="General" sourceLinked="1"/>
        <c:majorTickMark val="out"/>
        <c:minorTickMark val="none"/>
        <c:tickLblPos val="nextTo"/>
        <c:crossAx val="1697041568"/>
        <c:crosses val="autoZero"/>
        <c:auto val="1"/>
        <c:lblAlgn val="ctr"/>
        <c:lblOffset val="100"/>
        <c:noMultiLvlLbl val="0"/>
      </c:catAx>
    </c:plotArea>
    <c:legend>
      <c:legendPos val="b"/>
      <c:layout>
        <c:manualLayout>
          <c:xMode val="edge"/>
          <c:yMode val="edge"/>
          <c:x val="0.20709639689672002"/>
          <c:y val="0.94401004576832992"/>
          <c:w val="0.65305919717870042"/>
          <c:h val="4.9073413427147577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1"/>
          <c:order val="0"/>
          <c:tx>
            <c:strRef>
              <c:f>'Sales and Prices'!$B$24</c:f>
              <c:strCache>
                <c:ptCount val="1"/>
                <c:pt idx="0">
                  <c:v>Manufacturing</c:v>
                </c:pt>
              </c:strCache>
            </c:strRef>
          </c:tx>
          <c:spPr>
            <a:ln>
              <a:solidFill>
                <a:srgbClr val="002082"/>
              </a:solidFill>
            </a:ln>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Prices'!$C$24:$AC$24</c15:sqref>
                  </c15:fullRef>
                </c:ext>
              </c:extLst>
              <c:f>'Sales and Prices'!$C$24:$Z$24</c:f>
              <c:numCache>
                <c:formatCode>0.0</c:formatCode>
                <c:ptCount val="24"/>
                <c:pt idx="0">
                  <c:v>6.806</c:v>
                </c:pt>
                <c:pt idx="1">
                  <c:v>9.245000000000001</c:v>
                </c:pt>
                <c:pt idx="2">
                  <c:v>10.755000000000001</c:v>
                </c:pt>
                <c:pt idx="3">
                  <c:v>11.434000000000001</c:v>
                </c:pt>
                <c:pt idx="4">
                  <c:v>6.8380000000000001</c:v>
                </c:pt>
                <c:pt idx="5">
                  <c:v>6.4990000000000006</c:v>
                </c:pt>
                <c:pt idx="6">
                  <c:v>5.3390000000000004</c:v>
                </c:pt>
                <c:pt idx="7">
                  <c:v>5.23</c:v>
                </c:pt>
                <c:pt idx="8">
                  <c:v>5.1150000000000002</c:v>
                </c:pt>
                <c:pt idx="9">
                  <c:v>6.6360000000000001</c:v>
                </c:pt>
                <c:pt idx="10">
                  <c:v>7.0270000000000001</c:v>
                </c:pt>
                <c:pt idx="11">
                  <c:v>4.8680000000000003</c:v>
                </c:pt>
                <c:pt idx="12">
                  <c:v>5.2030000000000003</c:v>
                </c:pt>
                <c:pt idx="13">
                  <c:v>1.296</c:v>
                </c:pt>
                <c:pt idx="14">
                  <c:v>-0.82200000000000006</c:v>
                </c:pt>
                <c:pt idx="15">
                  <c:v>-12.638</c:v>
                </c:pt>
                <c:pt idx="16">
                  <c:v>-2.3140000000000001</c:v>
                </c:pt>
                <c:pt idx="17">
                  <c:v>4.2960000000000003</c:v>
                </c:pt>
                <c:pt idx="18">
                  <c:v>3.9350000000000001</c:v>
                </c:pt>
                <c:pt idx="19" formatCode="0">
                  <c:v>21.754999999999999</c:v>
                </c:pt>
              </c:numCache>
            </c:numRef>
          </c:val>
          <c:smooth val="0"/>
          <c:extLst>
            <c:ext xmlns:c16="http://schemas.microsoft.com/office/drawing/2014/chart" uri="{C3380CC4-5D6E-409C-BE32-E72D297353CC}">
              <c16:uniqueId val="{00000006-A0CC-443F-9F51-D543ED47E5C9}"/>
            </c:ext>
          </c:extLst>
        </c:ser>
        <c:ser>
          <c:idx val="0"/>
          <c:order val="1"/>
          <c:tx>
            <c:strRef>
              <c:f>'Sales and Prices'!$B$60</c:f>
              <c:strCache>
                <c:ptCount val="1"/>
                <c:pt idx="0">
                  <c:v>Manufacturing</c:v>
                </c:pt>
              </c:strCache>
            </c:strRef>
          </c:tx>
          <c:spPr>
            <a:ln>
              <a:solidFill>
                <a:srgbClr val="0066FF"/>
              </a:solidFill>
              <a:prstDash val="sysDash"/>
            </a:ln>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Prices'!$C$60:$AC$60</c15:sqref>
                  </c15:fullRef>
                </c:ext>
              </c:extLst>
              <c:f>'Sales and Prices'!$C$60:$Z$60</c:f>
              <c:numCache>
                <c:formatCode>0.0</c:formatCode>
                <c:ptCount val="24"/>
                <c:pt idx="4">
                  <c:v>6.625</c:v>
                </c:pt>
                <c:pt idx="5">
                  <c:v>6.282</c:v>
                </c:pt>
                <c:pt idx="6">
                  <c:v>6.1180000000000003</c:v>
                </c:pt>
                <c:pt idx="7">
                  <c:v>6.0179999999999998</c:v>
                </c:pt>
                <c:pt idx="8">
                  <c:v>4.4560000000000004</c:v>
                </c:pt>
                <c:pt idx="9">
                  <c:v>6.4080000000000004</c:v>
                </c:pt>
                <c:pt idx="10">
                  <c:v>5.0490000000000004</c:v>
                </c:pt>
                <c:pt idx="11">
                  <c:v>5.4359999999999999</c:v>
                </c:pt>
                <c:pt idx="12">
                  <c:v>6.1160000000000005</c:v>
                </c:pt>
                <c:pt idx="13">
                  <c:v>5.7700000000000005</c:v>
                </c:pt>
                <c:pt idx="14">
                  <c:v>3.4660000000000002</c:v>
                </c:pt>
                <c:pt idx="15">
                  <c:v>3.968</c:v>
                </c:pt>
                <c:pt idx="16">
                  <c:v>4.2869999999999999</c:v>
                </c:pt>
                <c:pt idx="17">
                  <c:v>0.36499999999999999</c:v>
                </c:pt>
                <c:pt idx="18">
                  <c:v>-1.216</c:v>
                </c:pt>
                <c:pt idx="19">
                  <c:v>17.330000000000002</c:v>
                </c:pt>
                <c:pt idx="20">
                  <c:v>9.2620000000000005</c:v>
                </c:pt>
                <c:pt idx="21">
                  <c:v>7.3719999999999999</c:v>
                </c:pt>
                <c:pt idx="22">
                  <c:v>9.15</c:v>
                </c:pt>
                <c:pt idx="23">
                  <c:v>9.7010000000000005</c:v>
                </c:pt>
              </c:numCache>
            </c:numRef>
          </c:val>
          <c:smooth val="0"/>
          <c:extLst>
            <c:ext xmlns:c16="http://schemas.microsoft.com/office/drawing/2014/chart" uri="{C3380CC4-5D6E-409C-BE32-E72D297353CC}">
              <c16:uniqueId val="{00000001-73D5-4948-9E68-5AB3E4C3BDD2}"/>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plotArea>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90412106456942E-2"/>
          <c:y val="0.10130689962580801"/>
          <c:w val="0.86960569963106937"/>
          <c:h val="0.7143146751197198"/>
        </c:manualLayout>
      </c:layout>
      <c:lineChart>
        <c:grouping val="standard"/>
        <c:varyColors val="0"/>
        <c:ser>
          <c:idx val="6"/>
          <c:order val="0"/>
          <c:tx>
            <c:v>Sales Growth  (Left Axis)</c:v>
          </c:tx>
          <c:spPr>
            <a:ln w="38100">
              <a:solidFill>
                <a:srgbClr val="002060"/>
              </a:solidFill>
            </a:ln>
          </c:spPr>
          <c:marker>
            <c:symbol val="none"/>
          </c:marker>
          <c:dLbls>
            <c:dLbl>
              <c:idx val="14"/>
              <c:layout>
                <c:manualLayout>
                  <c:x val="-1.6396536764967117E-2"/>
                  <c:y val="3.3239512989064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0B-492C-99A7-8168DDEE9070}"/>
                </c:ext>
              </c:extLst>
            </c:dLbl>
            <c:dLbl>
              <c:idx val="15"/>
              <c:layout>
                <c:manualLayout>
                  <c:x val="-2.2333457681440717E-2"/>
                  <c:y val="-2.49211625174139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0B-492C-99A7-8168DDEE9070}"/>
                </c:ext>
              </c:extLst>
            </c:dLbl>
            <c:dLbl>
              <c:idx val="16"/>
              <c:layout>
                <c:manualLayout>
                  <c:x val="-1.7880766994085626E-2"/>
                  <c:y val="-3.65532976187096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0B-492C-99A7-8168DDEE9070}"/>
                </c:ext>
              </c:extLst>
            </c:dLbl>
            <c:dLbl>
              <c:idx val="17"/>
              <c:layout>
                <c:manualLayout>
                  <c:x val="-2.2333457681440825E-2"/>
                  <c:y val="-2.78291962927377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0B-492C-99A7-8168DDEE9070}"/>
                </c:ext>
              </c:extLst>
            </c:dLbl>
            <c:dLbl>
              <c:idx val="18"/>
              <c:layout>
                <c:manualLayout>
                  <c:x val="-1.639653676496701E-2"/>
                  <c:y val="-3.9461331394033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70B-492C-99A7-8168DDEE9070}"/>
                </c:ext>
              </c:extLst>
            </c:dLbl>
            <c:dLbl>
              <c:idx val="19"/>
              <c:layout>
                <c:manualLayout>
                  <c:x val="-2.3817687910559118E-2"/>
                  <c:y val="-2.7829196292737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0B-492C-99A7-8168DDEE9070}"/>
                </c:ext>
              </c:extLst>
            </c:dLbl>
            <c:numFmt formatCode="0.0\%" sourceLinked="0"/>
            <c:spPr>
              <a:noFill/>
              <a:ln>
                <a:noFill/>
              </a:ln>
              <a:effectLst/>
            </c:spPr>
            <c:txPr>
              <a:bodyPr wrap="square" lIns="0" tIns="0" rIns="36000" bIns="19050" anchor="ctr">
                <a:spAutoFit/>
              </a:bodyPr>
              <a:lstStyle/>
              <a:p>
                <a:pPr>
                  <a:defRPr sz="800" b="1">
                    <a:solidFill>
                      <a:srgbClr val="002082"/>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'Uncertainty Measures'!$C$15:$AC$15</c15:sqref>
                  </c15:fullRef>
                </c:ext>
              </c:extLst>
              <c:f>'Uncertainty Measures'!$C$15:$V$15</c:f>
              <c:strCache>
                <c:ptCount val="20"/>
                <c:pt idx="0">
                  <c:v>Nov-16
to 
Jan-17</c:v>
                </c:pt>
                <c:pt idx="1">
                  <c:v>Feb-17
to
Apr-17</c:v>
                </c:pt>
                <c:pt idx="2">
                  <c:v>May-17
to
Jul-17</c:v>
                </c:pt>
                <c:pt idx="3">
                  <c:v>Aug-17
to
Oct-17</c:v>
                </c:pt>
                <c:pt idx="4">
                  <c:v>Nov-17
to
Jan-18</c:v>
                </c:pt>
                <c:pt idx="5">
                  <c:v>Feb-18
to
Apr-18</c:v>
                </c:pt>
                <c:pt idx="6">
                  <c:v>May-18
to
July-18</c:v>
                </c:pt>
                <c:pt idx="7">
                  <c:v>Aug-18
to
Oct-18</c:v>
                </c:pt>
                <c:pt idx="8">
                  <c:v>Nov-18
to
Jan-19</c:v>
                </c:pt>
                <c:pt idx="9">
                  <c:v>Feb-19
to
Apr-19</c:v>
                </c:pt>
                <c:pt idx="10">
                  <c:v>May-19
to
Jul-19</c:v>
                </c:pt>
                <c:pt idx="11">
                  <c:v>Aug-19
to
Oct-19</c:v>
                </c:pt>
                <c:pt idx="12">
                  <c:v>Nov-19
to
Jan-20</c:v>
                </c:pt>
                <c:pt idx="13">
                  <c:v>Feb-20
to
Apr-20</c:v>
                </c:pt>
                <c:pt idx="14">
                  <c:v>May-20
to
Jul-20</c:v>
                </c:pt>
                <c:pt idx="15">
                  <c:v>Aug-20
to
Oct-20</c:v>
                </c:pt>
                <c:pt idx="16">
                  <c:v>Nov-20
to
Jan-21</c:v>
                </c:pt>
                <c:pt idx="17">
                  <c:v>Feb-21
to
Apr-21</c:v>
                </c:pt>
                <c:pt idx="18">
                  <c:v>May-21
to
Jul-21</c:v>
                </c:pt>
                <c:pt idx="19">
                  <c:v>Aug-21
to
Oct-21</c:v>
                </c:pt>
              </c:strCache>
            </c:strRef>
          </c:cat>
          <c:val>
            <c:numRef>
              <c:extLst>
                <c:ext xmlns:c15="http://schemas.microsoft.com/office/drawing/2012/chart" uri="{02D57815-91ED-43cb-92C2-25804820EDAC}">
                  <c15:fullRef>
                    <c15:sqref>'Uncertainty Measures'!$C$18:$AC$18</c15:sqref>
                  </c15:fullRef>
                </c:ext>
              </c:extLst>
              <c:f>'Uncertainty Measures'!$C$18:$V$18</c:f>
              <c:numCache>
                <c:formatCode>0.0</c:formatCode>
                <c:ptCount val="20"/>
                <c:pt idx="0">
                  <c:v>4.3010000000000002</c:v>
                </c:pt>
                <c:pt idx="1">
                  <c:v>4.2919999999999998</c:v>
                </c:pt>
                <c:pt idx="2">
                  <c:v>4.577</c:v>
                </c:pt>
                <c:pt idx="3">
                  <c:v>4.6210000000000004</c:v>
                </c:pt>
                <c:pt idx="4">
                  <c:v>4.452</c:v>
                </c:pt>
                <c:pt idx="5">
                  <c:v>4.343</c:v>
                </c:pt>
                <c:pt idx="6">
                  <c:v>4.3860000000000001</c:v>
                </c:pt>
                <c:pt idx="7">
                  <c:v>4.9870000000000001</c:v>
                </c:pt>
                <c:pt idx="8">
                  <c:v>4.7519999999999998</c:v>
                </c:pt>
                <c:pt idx="9">
                  <c:v>4.718</c:v>
                </c:pt>
                <c:pt idx="10">
                  <c:v>4.867</c:v>
                </c:pt>
                <c:pt idx="11">
                  <c:v>4.9050000000000002</c:v>
                </c:pt>
                <c:pt idx="12">
                  <c:v>4.6779999999999999</c:v>
                </c:pt>
                <c:pt idx="13">
                  <c:v>6.4279999999999999</c:v>
                </c:pt>
                <c:pt idx="14">
                  <c:v>8.0890000000000004</c:v>
                </c:pt>
                <c:pt idx="15">
                  <c:v>8.495000000000001</c:v>
                </c:pt>
                <c:pt idx="16">
                  <c:v>7.6720000000000006</c:v>
                </c:pt>
                <c:pt idx="17">
                  <c:v>7.194</c:v>
                </c:pt>
                <c:pt idx="18">
                  <c:v>6.2770000000000001</c:v>
                </c:pt>
                <c:pt idx="19">
                  <c:v>6.8</c:v>
                </c:pt>
              </c:numCache>
            </c:numRef>
          </c:val>
          <c:smooth val="0"/>
          <c:extLst>
            <c:ext xmlns:c16="http://schemas.microsoft.com/office/drawing/2014/chart" uri="{C3380CC4-5D6E-409C-BE32-E72D297353CC}">
              <c16:uniqueId val="{00000000-970B-492C-99A7-8168DDEE9070}"/>
            </c:ext>
          </c:extLst>
        </c:ser>
        <c:ser>
          <c:idx val="7"/>
          <c:order val="1"/>
          <c:tx>
            <c:v>Employment Growth  (Left Axis)</c:v>
          </c:tx>
          <c:spPr>
            <a:ln w="38100">
              <a:solidFill>
                <a:srgbClr val="00B050"/>
              </a:solidFill>
            </a:ln>
          </c:spPr>
          <c:marker>
            <c:symbol val="none"/>
          </c:marker>
          <c:dLbls>
            <c:dLbl>
              <c:idx val="12"/>
              <c:layout>
                <c:manualLayout>
                  <c:x val="-3.18788110825017E-2"/>
                  <c:y val="-3.9055351560675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70B-492C-99A7-8168DDEE9070}"/>
                </c:ext>
              </c:extLst>
            </c:dLbl>
            <c:dLbl>
              <c:idx val="13"/>
              <c:layout>
                <c:manualLayout>
                  <c:x val="-1.5552278562199297E-2"/>
                  <c:y val="1.328925639515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0B-492C-99A7-8168DDEE9070}"/>
                </c:ext>
              </c:extLst>
            </c:dLbl>
            <c:dLbl>
              <c:idx val="15"/>
              <c:layout>
                <c:manualLayout>
                  <c:x val="-2.7240182576679883E-2"/>
                  <c:y val="2.78294252717751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0B-492C-99A7-8168DDEE9070}"/>
                </c:ext>
              </c:extLst>
            </c:dLbl>
            <c:dLbl>
              <c:idx val="16"/>
              <c:layout>
                <c:manualLayout>
                  <c:x val="-3.3363041311620094E-2"/>
                  <c:y val="4.3823611036056816E-2"/>
                </c:manualLayout>
              </c:layout>
              <c:numFmt formatCode="0.0\%" sourceLinked="0"/>
              <c:spPr>
                <a:noFill/>
                <a:ln>
                  <a:noFill/>
                </a:ln>
                <a:effectLst/>
              </c:spPr>
              <c:txPr>
                <a:bodyPr wrap="square" lIns="72000" tIns="0" rIns="0" bIns="19050" anchor="ctr">
                  <a:noAutofit/>
                </a:bodyPr>
                <a:lstStyle/>
                <a:p>
                  <a:pPr>
                    <a:defRPr sz="800" b="1">
                      <a:solidFill>
                        <a:srgbClr val="008241"/>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3.2588787353516994E-2"/>
                      <c:h val="7.2294864549740198E-2"/>
                    </c:manualLayout>
                  </c15:layout>
                </c:ext>
                <c:ext xmlns:c16="http://schemas.microsoft.com/office/drawing/2014/chart" uri="{C3380CC4-5D6E-409C-BE32-E72D297353CC}">
                  <c16:uniqueId val="{00000004-970B-492C-99A7-8168DDEE9070}"/>
                </c:ext>
              </c:extLst>
            </c:dLbl>
            <c:dLbl>
              <c:idx val="17"/>
              <c:layout>
                <c:manualLayout>
                  <c:x val="-2.7426120395146497E-2"/>
                  <c:y val="2.4921391496451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0B-492C-99A7-8168DDEE9070}"/>
                </c:ext>
              </c:extLst>
            </c:dLbl>
            <c:dLbl>
              <c:idx val="18"/>
              <c:layout>
                <c:manualLayout>
                  <c:x val="-2.4457659936909806E-2"/>
                  <c:y val="2.4921391496451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70B-492C-99A7-8168DDEE9070}"/>
                </c:ext>
              </c:extLst>
            </c:dLbl>
            <c:dLbl>
              <c:idx val="19"/>
              <c:layout>
                <c:manualLayout>
                  <c:x val="-2.4457659936909699E-2"/>
                  <c:y val="2.7829425271775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0B-492C-99A7-8168DDEE9070}"/>
                </c:ext>
              </c:extLst>
            </c:dLbl>
            <c:numFmt formatCode="0.0\%" sourceLinked="0"/>
            <c:spPr>
              <a:noFill/>
              <a:ln>
                <a:noFill/>
              </a:ln>
              <a:effectLst/>
            </c:spPr>
            <c:txPr>
              <a:bodyPr wrap="square" lIns="72000" tIns="0" rIns="0" bIns="19050" anchor="ctr">
                <a:spAutoFit/>
              </a:bodyPr>
              <a:lstStyle/>
              <a:p>
                <a:pPr>
                  <a:defRPr sz="800" b="1">
                    <a:solidFill>
                      <a:srgbClr val="008241"/>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'Uncertainty Measures'!$C$15:$AC$15</c15:sqref>
                  </c15:fullRef>
                </c:ext>
              </c:extLst>
              <c:f>'Uncertainty Measures'!$C$15:$V$15</c:f>
              <c:strCache>
                <c:ptCount val="20"/>
                <c:pt idx="0">
                  <c:v>Nov-16
to 
Jan-17</c:v>
                </c:pt>
                <c:pt idx="1">
                  <c:v>Feb-17
to
Apr-17</c:v>
                </c:pt>
                <c:pt idx="2">
                  <c:v>May-17
to
Jul-17</c:v>
                </c:pt>
                <c:pt idx="3">
                  <c:v>Aug-17
to
Oct-17</c:v>
                </c:pt>
                <c:pt idx="4">
                  <c:v>Nov-17
to
Jan-18</c:v>
                </c:pt>
                <c:pt idx="5">
                  <c:v>Feb-18
to
Apr-18</c:v>
                </c:pt>
                <c:pt idx="6">
                  <c:v>May-18
to
July-18</c:v>
                </c:pt>
                <c:pt idx="7">
                  <c:v>Aug-18
to
Oct-18</c:v>
                </c:pt>
                <c:pt idx="8">
                  <c:v>Nov-18
to
Jan-19</c:v>
                </c:pt>
                <c:pt idx="9">
                  <c:v>Feb-19
to
Apr-19</c:v>
                </c:pt>
                <c:pt idx="10">
                  <c:v>May-19
to
Jul-19</c:v>
                </c:pt>
                <c:pt idx="11">
                  <c:v>Aug-19
to
Oct-19</c:v>
                </c:pt>
                <c:pt idx="12">
                  <c:v>Nov-19
to
Jan-20</c:v>
                </c:pt>
                <c:pt idx="13">
                  <c:v>Feb-20
to
Apr-20</c:v>
                </c:pt>
                <c:pt idx="14">
                  <c:v>May-20
to
Jul-20</c:v>
                </c:pt>
                <c:pt idx="15">
                  <c:v>Aug-20
to
Oct-20</c:v>
                </c:pt>
                <c:pt idx="16">
                  <c:v>Nov-20
to
Jan-21</c:v>
                </c:pt>
                <c:pt idx="17">
                  <c:v>Feb-21
to
Apr-21</c:v>
                </c:pt>
                <c:pt idx="18">
                  <c:v>May-21
to
Jul-21</c:v>
                </c:pt>
                <c:pt idx="19">
                  <c:v>Aug-21
to
Oct-21</c:v>
                </c:pt>
              </c:strCache>
            </c:strRef>
          </c:cat>
          <c:val>
            <c:numRef>
              <c:extLst>
                <c:ext xmlns:c15="http://schemas.microsoft.com/office/drawing/2012/chart" uri="{02D57815-91ED-43cb-92C2-25804820EDAC}">
                  <c15:fullRef>
                    <c15:sqref>'Uncertainty Measures'!$C$16:$AC$16</c15:sqref>
                  </c15:fullRef>
                </c:ext>
              </c:extLst>
              <c:f>'Uncertainty Measures'!$C$16:$V$16</c:f>
              <c:numCache>
                <c:formatCode>0.0</c:formatCode>
                <c:ptCount val="20"/>
                <c:pt idx="0">
                  <c:v>5.9030000000000005</c:v>
                </c:pt>
                <c:pt idx="1">
                  <c:v>5.1580000000000004</c:v>
                </c:pt>
                <c:pt idx="2">
                  <c:v>5.1749999999999998</c:v>
                </c:pt>
                <c:pt idx="3">
                  <c:v>5.2069999999999999</c:v>
                </c:pt>
                <c:pt idx="4">
                  <c:v>5.008</c:v>
                </c:pt>
                <c:pt idx="5">
                  <c:v>5.2450000000000001</c:v>
                </c:pt>
                <c:pt idx="6">
                  <c:v>5.2439999999999998</c:v>
                </c:pt>
                <c:pt idx="7">
                  <c:v>5.89</c:v>
                </c:pt>
                <c:pt idx="8">
                  <c:v>5.726</c:v>
                </c:pt>
                <c:pt idx="9">
                  <c:v>5.6180000000000003</c:v>
                </c:pt>
                <c:pt idx="10">
                  <c:v>5.7309999999999999</c:v>
                </c:pt>
                <c:pt idx="11">
                  <c:v>5.4089999999999998</c:v>
                </c:pt>
                <c:pt idx="12">
                  <c:v>5.5120000000000005</c:v>
                </c:pt>
                <c:pt idx="13">
                  <c:v>7.9580000000000002</c:v>
                </c:pt>
                <c:pt idx="14">
                  <c:v>8.2319999999999993</c:v>
                </c:pt>
                <c:pt idx="15">
                  <c:v>7.4409999999999998</c:v>
                </c:pt>
                <c:pt idx="16">
                  <c:v>7.1859999999999999</c:v>
                </c:pt>
                <c:pt idx="17">
                  <c:v>6.423</c:v>
                </c:pt>
                <c:pt idx="18">
                  <c:v>5.9580000000000002</c:v>
                </c:pt>
                <c:pt idx="19">
                  <c:v>6</c:v>
                </c:pt>
              </c:numCache>
            </c:numRef>
          </c:val>
          <c:smooth val="0"/>
          <c:extLst>
            <c:ext xmlns:c16="http://schemas.microsoft.com/office/drawing/2014/chart" uri="{C3380CC4-5D6E-409C-BE32-E72D297353CC}">
              <c16:uniqueId val="{00000001-970B-492C-99A7-8168DDEE9070}"/>
            </c:ext>
          </c:extLst>
        </c:ser>
        <c:dLbls>
          <c:showLegendKey val="0"/>
          <c:showVal val="1"/>
          <c:showCatName val="0"/>
          <c:showSerName val="0"/>
          <c:showPercent val="0"/>
          <c:showBubbleSize val="0"/>
        </c:dLbls>
        <c:marker val="1"/>
        <c:smooth val="0"/>
        <c:axId val="274960384"/>
        <c:axId val="274961920"/>
      </c:lineChart>
      <c:lineChart>
        <c:grouping val="standard"/>
        <c:varyColors val="0"/>
        <c:ser>
          <c:idx val="5"/>
          <c:order val="2"/>
          <c:tx>
            <c:v>Price Growth (Right Axis)</c:v>
          </c:tx>
          <c:spPr>
            <a:ln w="38100">
              <a:solidFill>
                <a:srgbClr val="FF0000"/>
              </a:solidFill>
            </a:ln>
          </c:spPr>
          <c:marker>
            <c:symbol val="none"/>
          </c:marker>
          <c:dLbls>
            <c:numFmt formatCode="0.0\%" sourceLinked="0"/>
            <c:spPr>
              <a:noFill/>
              <a:ln>
                <a:noFill/>
              </a:ln>
              <a:effectLst/>
            </c:spPr>
            <c:txPr>
              <a:bodyPr wrap="square" lIns="72000" tIns="0" rIns="38100" bIns="0" anchor="ctr">
                <a:spAutoFit/>
              </a:bodyPr>
              <a:lstStyle/>
              <a:p>
                <a:pPr>
                  <a:defRPr sz="800" b="1">
                    <a:solidFill>
                      <a:srgbClr val="EF4135"/>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extLst>
                <c:ext xmlns:c15="http://schemas.microsoft.com/office/drawing/2012/chart" uri="{02D57815-91ED-43cb-92C2-25804820EDAC}">
                  <c15:fullRef>
                    <c15:sqref>'Uncertainty Measures'!$C$15:$AC$15</c15:sqref>
                  </c15:fullRef>
                </c:ext>
              </c:extLst>
              <c:f>'Uncertainty Measures'!$C$15:$V$15</c:f>
              <c:strCache>
                <c:ptCount val="20"/>
                <c:pt idx="0">
                  <c:v>Nov-16
to 
Jan-17</c:v>
                </c:pt>
                <c:pt idx="1">
                  <c:v>Feb-17
to
Apr-17</c:v>
                </c:pt>
                <c:pt idx="2">
                  <c:v>May-17
to
Jul-17</c:v>
                </c:pt>
                <c:pt idx="3">
                  <c:v>Aug-17
to
Oct-17</c:v>
                </c:pt>
                <c:pt idx="4">
                  <c:v>Nov-17
to
Jan-18</c:v>
                </c:pt>
                <c:pt idx="5">
                  <c:v>Feb-18
to
Apr-18</c:v>
                </c:pt>
                <c:pt idx="6">
                  <c:v>May-18
to
July-18</c:v>
                </c:pt>
                <c:pt idx="7">
                  <c:v>Aug-18
to
Oct-18</c:v>
                </c:pt>
                <c:pt idx="8">
                  <c:v>Nov-18
to
Jan-19</c:v>
                </c:pt>
                <c:pt idx="9">
                  <c:v>Feb-19
to
Apr-19</c:v>
                </c:pt>
                <c:pt idx="10">
                  <c:v>May-19
to
Jul-19</c:v>
                </c:pt>
                <c:pt idx="11">
                  <c:v>Aug-19
to
Oct-19</c:v>
                </c:pt>
                <c:pt idx="12">
                  <c:v>Nov-19
to
Jan-20</c:v>
                </c:pt>
                <c:pt idx="13">
                  <c:v>Feb-20
to
Apr-20</c:v>
                </c:pt>
                <c:pt idx="14">
                  <c:v>May-20
to
Jul-20</c:v>
                </c:pt>
                <c:pt idx="15">
                  <c:v>Aug-20
to
Oct-20</c:v>
                </c:pt>
                <c:pt idx="16">
                  <c:v>Nov-20
to
Jan-21</c:v>
                </c:pt>
                <c:pt idx="17">
                  <c:v>Feb-21
to
Apr-21</c:v>
                </c:pt>
                <c:pt idx="18">
                  <c:v>May-21
to
Jul-21</c:v>
                </c:pt>
                <c:pt idx="19">
                  <c:v>Aug-21
to
Oct-21</c:v>
                </c:pt>
              </c:strCache>
            </c:strRef>
          </c:cat>
          <c:val>
            <c:numRef>
              <c:extLst>
                <c:ext xmlns:c15="http://schemas.microsoft.com/office/drawing/2012/chart" uri="{02D57815-91ED-43cb-92C2-25804820EDAC}">
                  <c15:fullRef>
                    <c15:sqref>'Uncertainty Measures'!$C$19:$AC$19</c15:sqref>
                  </c15:fullRef>
                </c:ext>
              </c:extLst>
              <c:f>'Uncertainty Measures'!$C$19:$V$19</c:f>
              <c:numCache>
                <c:formatCode>0.0</c:formatCode>
                <c:ptCount val="20"/>
                <c:pt idx="0">
                  <c:v>1.9379999999999999</c:v>
                </c:pt>
                <c:pt idx="1">
                  <c:v>1.794</c:v>
                </c:pt>
                <c:pt idx="2">
                  <c:v>1.766</c:v>
                </c:pt>
                <c:pt idx="3">
                  <c:v>1.788</c:v>
                </c:pt>
                <c:pt idx="4">
                  <c:v>1.74</c:v>
                </c:pt>
                <c:pt idx="5">
                  <c:v>1.7050000000000001</c:v>
                </c:pt>
                <c:pt idx="6">
                  <c:v>1.643</c:v>
                </c:pt>
                <c:pt idx="7">
                  <c:v>1.764</c:v>
                </c:pt>
                <c:pt idx="8">
                  <c:v>1.7410000000000001</c:v>
                </c:pt>
                <c:pt idx="9">
                  <c:v>1.792</c:v>
                </c:pt>
                <c:pt idx="10">
                  <c:v>1.712</c:v>
                </c:pt>
                <c:pt idx="11">
                  <c:v>1.7890000000000001</c:v>
                </c:pt>
                <c:pt idx="12">
                  <c:v>1.6440000000000001</c:v>
                </c:pt>
                <c:pt idx="13">
                  <c:v>1.8900000000000001</c:v>
                </c:pt>
                <c:pt idx="14">
                  <c:v>2.226</c:v>
                </c:pt>
                <c:pt idx="15">
                  <c:v>2.024</c:v>
                </c:pt>
                <c:pt idx="16">
                  <c:v>2.12</c:v>
                </c:pt>
                <c:pt idx="17">
                  <c:v>2.1829999999999998</c:v>
                </c:pt>
                <c:pt idx="18">
                  <c:v>2.1590000000000003</c:v>
                </c:pt>
                <c:pt idx="19">
                  <c:v>2.5</c:v>
                </c:pt>
              </c:numCache>
            </c:numRef>
          </c:val>
          <c:smooth val="0"/>
          <c:extLst>
            <c:ext xmlns:c16="http://schemas.microsoft.com/office/drawing/2014/chart" uri="{C3380CC4-5D6E-409C-BE32-E72D297353CC}">
              <c16:uniqueId val="{00000002-970B-492C-99A7-8168DDEE9070}"/>
            </c:ext>
          </c:extLst>
        </c:ser>
        <c:dLbls>
          <c:showLegendKey val="0"/>
          <c:showVal val="0"/>
          <c:showCatName val="0"/>
          <c:showSerName val="0"/>
          <c:showPercent val="0"/>
          <c:showBubbleSize val="0"/>
        </c:dLbls>
        <c:marker val="1"/>
        <c:smooth val="0"/>
        <c:axId val="125934256"/>
        <c:axId val="1348938560"/>
      </c:lineChart>
      <c:catAx>
        <c:axId val="274960384"/>
        <c:scaling>
          <c:orientation val="minMax"/>
        </c:scaling>
        <c:delete val="0"/>
        <c:axPos val="b"/>
        <c:numFmt formatCode="General" sourceLinked="0"/>
        <c:majorTickMark val="none"/>
        <c:minorTickMark val="none"/>
        <c:tickLblPos val="nextTo"/>
        <c:spPr>
          <a:ln w="9525">
            <a:solidFill>
              <a:schemeClr val="tx1"/>
            </a:solidFill>
          </a:ln>
        </c:spPr>
        <c:txPr>
          <a:bodyPr rot="0" vert="horz"/>
          <a:lstStyle/>
          <a:p>
            <a:pPr>
              <a:defRPr sz="900">
                <a:solidFill>
                  <a:sysClr val="windowText" lastClr="000000"/>
                </a:solidFill>
                <a:latin typeface="+mn-lt"/>
              </a:defRPr>
            </a:pPr>
            <a:endParaRPr lang="en-US"/>
          </a:p>
        </c:txPr>
        <c:crossAx val="274961920"/>
        <c:crosses val="autoZero"/>
        <c:auto val="1"/>
        <c:lblAlgn val="ctr"/>
        <c:lblOffset val="100"/>
        <c:noMultiLvlLbl val="0"/>
      </c:catAx>
      <c:valAx>
        <c:axId val="274961920"/>
        <c:scaling>
          <c:orientation val="minMax"/>
          <c:max val="14"/>
        </c:scaling>
        <c:delete val="0"/>
        <c:axPos val="l"/>
        <c:majorGridlines>
          <c:spPr>
            <a:ln>
              <a:solidFill>
                <a:srgbClr val="E7E6E6"/>
              </a:solidFill>
              <a:prstDash val="sysDot"/>
            </a:ln>
          </c:spPr>
        </c:majorGridlines>
        <c:title>
          <c:tx>
            <c:rich>
              <a:bodyPr/>
              <a:lstStyle/>
              <a:p>
                <a:pPr>
                  <a:defRPr sz="900">
                    <a:solidFill>
                      <a:sysClr val="windowText" lastClr="000000"/>
                    </a:solidFill>
                    <a:latin typeface="+mn-lt"/>
                  </a:defRPr>
                </a:pPr>
                <a:r>
                  <a:rPr lang="en-US" sz="900">
                    <a:solidFill>
                      <a:sysClr val="windowText" lastClr="000000"/>
                    </a:solidFill>
                    <a:latin typeface="+mn-lt"/>
                  </a:rPr>
                  <a:t>Percentage</a:t>
                </a:r>
              </a:p>
            </c:rich>
          </c:tx>
          <c:layout>
            <c:manualLayout>
              <c:xMode val="edge"/>
              <c:yMode val="edge"/>
              <c:x val="1.5956409911198621E-2"/>
              <c:y val="0.398381164001198"/>
            </c:manualLayout>
          </c:layout>
          <c:overlay val="0"/>
        </c:title>
        <c:numFmt formatCode="0\%" sourceLinked="0"/>
        <c:majorTickMark val="out"/>
        <c:minorTickMark val="none"/>
        <c:tickLblPos val="nextTo"/>
        <c:spPr>
          <a:ln w="9525">
            <a:noFill/>
          </a:ln>
        </c:spPr>
        <c:txPr>
          <a:bodyPr/>
          <a:lstStyle/>
          <a:p>
            <a:pPr>
              <a:defRPr sz="900">
                <a:solidFill>
                  <a:sysClr val="windowText" lastClr="000000"/>
                </a:solidFill>
                <a:latin typeface="+mn-lt"/>
              </a:defRPr>
            </a:pPr>
            <a:endParaRPr lang="en-US"/>
          </a:p>
        </c:txPr>
        <c:crossAx val="274960384"/>
        <c:crosses val="autoZero"/>
        <c:crossBetween val="between"/>
      </c:valAx>
      <c:valAx>
        <c:axId val="1348938560"/>
        <c:scaling>
          <c:orientation val="minMax"/>
        </c:scaling>
        <c:delete val="0"/>
        <c:axPos val="r"/>
        <c:numFmt formatCode="0.0\%" sourceLinked="0"/>
        <c:majorTickMark val="none"/>
        <c:minorTickMark val="none"/>
        <c:tickLblPos val="nextTo"/>
        <c:crossAx val="125934256"/>
        <c:crosses val="max"/>
        <c:crossBetween val="between"/>
      </c:valAx>
      <c:catAx>
        <c:axId val="125934256"/>
        <c:scaling>
          <c:orientation val="minMax"/>
        </c:scaling>
        <c:delete val="1"/>
        <c:axPos val="b"/>
        <c:numFmt formatCode="General" sourceLinked="1"/>
        <c:majorTickMark val="out"/>
        <c:minorTickMark val="none"/>
        <c:tickLblPos val="nextTo"/>
        <c:crossAx val="1348938560"/>
        <c:crosses val="autoZero"/>
        <c:auto val="1"/>
        <c:lblAlgn val="ctr"/>
        <c:lblOffset val="100"/>
        <c:noMultiLvlLbl val="0"/>
      </c:catAx>
    </c:plotArea>
    <c:legend>
      <c:legendPos val="b"/>
      <c:layout>
        <c:manualLayout>
          <c:xMode val="edge"/>
          <c:yMode val="edge"/>
          <c:x val="0.2115490875840752"/>
          <c:y val="0.94691807954365392"/>
          <c:w val="0.59368998801396433"/>
          <c:h val="4.9073413427147577E-2"/>
        </c:manualLayout>
      </c:layout>
      <c:overlay val="0"/>
      <c:txPr>
        <a:bodyPr/>
        <a:lstStyle/>
        <a:p>
          <a:pPr>
            <a:defRPr sz="900" b="1">
              <a:solidFill>
                <a:sysClr val="windowText" lastClr="000000"/>
              </a:solidFill>
              <a:latin typeface="+mn-lt"/>
            </a:defRPr>
          </a:pPr>
          <a:endParaRPr lang="en-US"/>
        </a:p>
      </c:txPr>
    </c:legend>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2309711286089"/>
          <c:y val="0.13738075868140054"/>
          <c:w val="0.78584128454531421"/>
          <c:h val="0.77783117414811309"/>
        </c:manualLayout>
      </c:layout>
      <c:lineChart>
        <c:grouping val="standard"/>
        <c:varyColors val="0"/>
        <c:ser>
          <c:idx val="0"/>
          <c:order val="0"/>
          <c:tx>
            <c:strRef>
              <c:f>'Sales and Prices'!$B$25</c:f>
              <c:strCache>
                <c:ptCount val="1"/>
                <c:pt idx="0">
                  <c:v>Other Production</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Prices'!$C$59:$AC$59</c15:sqref>
                  </c15:fullRef>
                </c:ext>
              </c:extLst>
              <c:f>'Sales and Prices'!$C$59:$Z$59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Prices'!$C$25:$AC$25</c15:sqref>
                  </c15:fullRef>
                </c:ext>
              </c:extLst>
              <c:f>'Sales and Prices'!$C$25:$Z$25</c:f>
              <c:numCache>
                <c:formatCode>0.0</c:formatCode>
                <c:ptCount val="24"/>
                <c:pt idx="6">
                  <c:v>1.498</c:v>
                </c:pt>
                <c:pt idx="7">
                  <c:v>9.6620000000000008</c:v>
                </c:pt>
                <c:pt idx="8">
                  <c:v>8.2460000000000004</c:v>
                </c:pt>
                <c:pt idx="9">
                  <c:v>10.372</c:v>
                </c:pt>
                <c:pt idx="10">
                  <c:v>13.921000000000001</c:v>
                </c:pt>
                <c:pt idx="11">
                  <c:v>11.624000000000001</c:v>
                </c:pt>
                <c:pt idx="12">
                  <c:v>10.122</c:v>
                </c:pt>
                <c:pt idx="13">
                  <c:v>1.284</c:v>
                </c:pt>
                <c:pt idx="14">
                  <c:v>2.363</c:v>
                </c:pt>
                <c:pt idx="15">
                  <c:v>-1.8220000000000001</c:v>
                </c:pt>
                <c:pt idx="16">
                  <c:v>0.11900000000000001</c:v>
                </c:pt>
                <c:pt idx="17">
                  <c:v>3.3000000000000002E-2</c:v>
                </c:pt>
                <c:pt idx="18">
                  <c:v>5.8100000000000005</c:v>
                </c:pt>
                <c:pt idx="19" formatCode="0">
                  <c:v>22.280999999999999</c:v>
                </c:pt>
              </c:numCache>
            </c:numRef>
          </c:val>
          <c:smooth val="0"/>
          <c:extLst>
            <c:ext xmlns:c16="http://schemas.microsoft.com/office/drawing/2014/chart" uri="{C3380CC4-5D6E-409C-BE32-E72D297353CC}">
              <c16:uniqueId val="{00000000-79D9-46E1-8743-1C9079170F48}"/>
            </c:ext>
          </c:extLst>
        </c:ser>
        <c:ser>
          <c:idx val="1"/>
          <c:order val="1"/>
          <c:tx>
            <c:strRef>
              <c:f>'Sales and Prices'!$B$61</c:f>
              <c:strCache>
                <c:ptCount val="1"/>
                <c:pt idx="0">
                  <c:v>Other Production</c:v>
                </c:pt>
              </c:strCache>
            </c:strRef>
          </c:tx>
          <c:spPr>
            <a:ln w="28575" cap="rnd">
              <a:solidFill>
                <a:srgbClr val="0066FF"/>
              </a:solidFill>
              <a:prstDash val="sysDash"/>
              <a:round/>
            </a:ln>
            <a:effectLst/>
          </c:spPr>
          <c:marker>
            <c:symbol val="none"/>
          </c:marker>
          <c:cat>
            <c:strRef>
              <c:extLst>
                <c:ext xmlns:c15="http://schemas.microsoft.com/office/drawing/2012/chart" uri="{02D57815-91ED-43cb-92C2-25804820EDAC}">
                  <c15:fullRef>
                    <c15:sqref>'Sales and Prices'!$C$59:$AC$59</c15:sqref>
                  </c15:fullRef>
                </c:ext>
              </c:extLst>
              <c:f>'Sales and Prices'!$C$59:$Z$59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Prices'!$C$61:$AC$61</c15:sqref>
                  </c15:fullRef>
                </c:ext>
              </c:extLst>
              <c:f>'Sales and Prices'!$C$61:$Z$61</c:f>
              <c:numCache>
                <c:formatCode>0.0</c:formatCode>
                <c:ptCount val="24"/>
                <c:pt idx="10">
                  <c:v>2.3149999999999999</c:v>
                </c:pt>
                <c:pt idx="11">
                  <c:v>8.6639999999999997</c:v>
                </c:pt>
                <c:pt idx="12">
                  <c:v>8.1859999999999999</c:v>
                </c:pt>
                <c:pt idx="13">
                  <c:v>10.652000000000001</c:v>
                </c:pt>
                <c:pt idx="14">
                  <c:v>8.07</c:v>
                </c:pt>
                <c:pt idx="15">
                  <c:v>3.0190000000000001</c:v>
                </c:pt>
                <c:pt idx="16">
                  <c:v>5.1859999999999999</c:v>
                </c:pt>
                <c:pt idx="17">
                  <c:v>2.4020000000000001</c:v>
                </c:pt>
                <c:pt idx="18">
                  <c:v>0.20100000000000001</c:v>
                </c:pt>
                <c:pt idx="19">
                  <c:v>6.931</c:v>
                </c:pt>
                <c:pt idx="20">
                  <c:v>5.0670000000000002</c:v>
                </c:pt>
                <c:pt idx="21">
                  <c:v>9.9340000000000011</c:v>
                </c:pt>
                <c:pt idx="22">
                  <c:v>3.996</c:v>
                </c:pt>
                <c:pt idx="23">
                  <c:v>4.3659999999999997</c:v>
                </c:pt>
              </c:numCache>
            </c:numRef>
          </c:val>
          <c:smooth val="0"/>
          <c:extLst>
            <c:ext xmlns:c16="http://schemas.microsoft.com/office/drawing/2014/chart" uri="{C3380CC4-5D6E-409C-BE32-E72D297353CC}">
              <c16:uniqueId val="{00000001-4C35-4084-8CCF-453B9503DF7C}"/>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14466574031189"/>
          <c:y val="0.13738075868140054"/>
          <c:w val="0.78191971591786325"/>
          <c:h val="0.77783117414811309"/>
        </c:manualLayout>
      </c:layout>
      <c:lineChart>
        <c:grouping val="standard"/>
        <c:varyColors val="0"/>
        <c:ser>
          <c:idx val="0"/>
          <c:order val="0"/>
          <c:tx>
            <c:strRef>
              <c:f>'Sales and Prices'!$B$26</c:f>
              <c:strCache>
                <c:ptCount val="1"/>
                <c:pt idx="0">
                  <c:v>Construction</c:v>
                </c:pt>
              </c:strCache>
            </c:strRef>
          </c:tx>
          <c:spPr>
            <a:ln w="28575" cap="rnd">
              <a:solidFill>
                <a:srgbClr val="002082"/>
              </a:solidFill>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Prices'!$C$26:$AC$26</c15:sqref>
                  </c15:fullRef>
                </c:ext>
              </c:extLst>
              <c:f>'Sales and Prices'!$C$26:$Z$26</c:f>
              <c:numCache>
                <c:formatCode>0.0</c:formatCode>
                <c:ptCount val="24"/>
                <c:pt idx="0">
                  <c:v>11.76</c:v>
                </c:pt>
                <c:pt idx="1">
                  <c:v>11.505000000000001</c:v>
                </c:pt>
                <c:pt idx="2">
                  <c:v>7.0570000000000004</c:v>
                </c:pt>
                <c:pt idx="3">
                  <c:v>10.275</c:v>
                </c:pt>
                <c:pt idx="4">
                  <c:v>8.1609999999999996</c:v>
                </c:pt>
                <c:pt idx="5">
                  <c:v>9.4420000000000002</c:v>
                </c:pt>
                <c:pt idx="6">
                  <c:v>1.7390000000000001</c:v>
                </c:pt>
                <c:pt idx="7">
                  <c:v>7.101</c:v>
                </c:pt>
                <c:pt idx="8">
                  <c:v>7.1440000000000001</c:v>
                </c:pt>
                <c:pt idx="9">
                  <c:v>9.293000000000001</c:v>
                </c:pt>
                <c:pt idx="10">
                  <c:v>9.5540000000000003</c:v>
                </c:pt>
                <c:pt idx="11">
                  <c:v>4.7789999999999999</c:v>
                </c:pt>
                <c:pt idx="12">
                  <c:v>0.217</c:v>
                </c:pt>
                <c:pt idx="13">
                  <c:v>4.6210000000000004</c:v>
                </c:pt>
                <c:pt idx="14">
                  <c:v>4.1159999999999997</c:v>
                </c:pt>
                <c:pt idx="15">
                  <c:v>-12.326000000000001</c:v>
                </c:pt>
                <c:pt idx="16">
                  <c:v>3.4450000000000003</c:v>
                </c:pt>
                <c:pt idx="17">
                  <c:v>0.57400000000000007</c:v>
                </c:pt>
                <c:pt idx="18">
                  <c:v>7.4640000000000004</c:v>
                </c:pt>
                <c:pt idx="19" formatCode="0">
                  <c:v>31.031000000000002</c:v>
                </c:pt>
              </c:numCache>
            </c:numRef>
          </c:val>
          <c:smooth val="0"/>
          <c:extLst>
            <c:ext xmlns:c16="http://schemas.microsoft.com/office/drawing/2014/chart" uri="{C3380CC4-5D6E-409C-BE32-E72D297353CC}">
              <c16:uniqueId val="{00000000-FD27-46E1-BFD2-974893FB0FF8}"/>
            </c:ext>
          </c:extLst>
        </c:ser>
        <c:ser>
          <c:idx val="1"/>
          <c:order val="1"/>
          <c:tx>
            <c:strRef>
              <c:f>'Sales and Prices'!$B$62</c:f>
              <c:strCache>
                <c:ptCount val="1"/>
                <c:pt idx="0">
                  <c:v>Construction</c:v>
                </c:pt>
              </c:strCache>
            </c:strRef>
          </c:tx>
          <c:spPr>
            <a:ln w="28575" cap="rnd" cmpd="sng">
              <a:solidFill>
                <a:srgbClr val="0066FF"/>
              </a:solidFill>
              <a:prstDash val="sysDash"/>
              <a:round/>
            </a:ln>
            <a:effectLst/>
          </c:spPr>
          <c:marker>
            <c:symbol val="none"/>
          </c:marker>
          <c:cat>
            <c:strRef>
              <c:extLst>
                <c:ext xmlns:c15="http://schemas.microsoft.com/office/drawing/2012/chart" uri="{02D57815-91ED-43cb-92C2-25804820EDAC}">
                  <c15:fullRef>
                    <c15:sqref>'Sales and Prices'!$C$59:$AS$59</c15:sqref>
                  </c15:fullRef>
                </c:ext>
              </c:extLst>
              <c:f>('Sales and Prices'!$C$59:$Z$59,'Sales and Prices'!$AD$59:$AS$59)</c:f>
              <c:strCache>
                <c:ptCount val="22"/>
                <c:pt idx="1">
                  <c:v>2016Q4</c:v>
                </c:pt>
                <c:pt idx="5">
                  <c:v>2017Q4</c:v>
                </c:pt>
                <c:pt idx="9">
                  <c:v>2018Q4</c:v>
                </c:pt>
                <c:pt idx="13">
                  <c:v>2019Q4</c:v>
                </c:pt>
                <c:pt idx="17">
                  <c:v>2020Q4</c:v>
                </c:pt>
                <c:pt idx="21">
                  <c:v>2021Q4</c:v>
                </c:pt>
              </c:strCache>
            </c:strRef>
          </c:cat>
          <c:val>
            <c:numRef>
              <c:extLst>
                <c:ext xmlns:c15="http://schemas.microsoft.com/office/drawing/2012/chart" uri="{02D57815-91ED-43cb-92C2-25804820EDAC}">
                  <c15:fullRef>
                    <c15:sqref>'Sales and Prices'!$C$62:$AC$62</c15:sqref>
                  </c15:fullRef>
                </c:ext>
              </c:extLst>
              <c:f>'Sales and Prices'!$C$62:$Z$62</c:f>
              <c:numCache>
                <c:formatCode>0.0</c:formatCode>
                <c:ptCount val="24"/>
                <c:pt idx="4">
                  <c:v>5.9809999999999999</c:v>
                </c:pt>
                <c:pt idx="5">
                  <c:v>8.3239999999999998</c:v>
                </c:pt>
                <c:pt idx="6">
                  <c:v>5.1210000000000004</c:v>
                </c:pt>
                <c:pt idx="7">
                  <c:v>8.0400000000000009</c:v>
                </c:pt>
                <c:pt idx="8">
                  <c:v>7.1770000000000005</c:v>
                </c:pt>
                <c:pt idx="9">
                  <c:v>4.2320000000000002</c:v>
                </c:pt>
                <c:pt idx="10">
                  <c:v>7.5579999999999998</c:v>
                </c:pt>
                <c:pt idx="11">
                  <c:v>4.7750000000000004</c:v>
                </c:pt>
                <c:pt idx="12">
                  <c:v>5.2549999999999999</c:v>
                </c:pt>
                <c:pt idx="13">
                  <c:v>5.6109999999999998</c:v>
                </c:pt>
                <c:pt idx="14">
                  <c:v>7.0170000000000003</c:v>
                </c:pt>
                <c:pt idx="15">
                  <c:v>4.0549999999999997</c:v>
                </c:pt>
                <c:pt idx="16">
                  <c:v>4.867</c:v>
                </c:pt>
                <c:pt idx="17">
                  <c:v>2.3559999999999999</c:v>
                </c:pt>
                <c:pt idx="18">
                  <c:v>5.8710000000000004</c:v>
                </c:pt>
                <c:pt idx="19">
                  <c:v>23.331</c:v>
                </c:pt>
                <c:pt idx="20">
                  <c:v>11.597</c:v>
                </c:pt>
                <c:pt idx="21">
                  <c:v>10.613</c:v>
                </c:pt>
                <c:pt idx="22">
                  <c:v>10.476000000000001</c:v>
                </c:pt>
                <c:pt idx="23">
                  <c:v>10.442</c:v>
                </c:pt>
              </c:numCache>
            </c:numRef>
          </c:val>
          <c:smooth val="0"/>
          <c:extLst>
            <c:ext xmlns:c16="http://schemas.microsoft.com/office/drawing/2014/chart" uri="{C3380CC4-5D6E-409C-BE32-E72D297353CC}">
              <c16:uniqueId val="{00000001-DA1C-45F0-B4EC-D364A7985BB8}"/>
            </c:ext>
          </c:extLst>
        </c:ser>
        <c:dLbls>
          <c:showLegendKey val="0"/>
          <c:showVal val="0"/>
          <c:showCatName val="0"/>
          <c:showSerName val="0"/>
          <c:showPercent val="0"/>
          <c:showBubbleSize val="0"/>
        </c:dLbls>
        <c:smooth val="0"/>
        <c:axId val="1739677775"/>
        <c:axId val="1843989439"/>
      </c:lineChart>
      <c:catAx>
        <c:axId val="173967777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43989439"/>
        <c:crosses val="autoZero"/>
        <c:auto val="1"/>
        <c:lblAlgn val="ctr"/>
        <c:lblOffset val="0"/>
        <c:noMultiLvlLbl val="0"/>
      </c:catAx>
      <c:valAx>
        <c:axId val="1843989439"/>
        <c:scaling>
          <c:orientation val="minMax"/>
          <c:max val="35"/>
          <c:min val="-40"/>
        </c:scaling>
        <c:delete val="0"/>
        <c:axPos val="l"/>
        <c:majorGridlines>
          <c:spPr>
            <a:ln w="9525" cap="flat" cmpd="sng" algn="ctr">
              <a:solidFill>
                <a:schemeClr val="bg1">
                  <a:lumMod val="85000"/>
                </a:schemeClr>
              </a:solidFill>
              <a:prstDash val="sysDot"/>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GB" sz="900" b="1">
                    <a:solidFill>
                      <a:sysClr val="windowText" lastClr="000000"/>
                    </a:solidFill>
                  </a:rPr>
                  <a:t>Percentage</a:t>
                </a:r>
              </a:p>
            </c:rich>
          </c:tx>
          <c:layout>
            <c:manualLayout>
              <c:xMode val="edge"/>
              <c:yMode val="edge"/>
              <c:x val="6.9423475457898153E-5"/>
              <c:y val="0.3922784364598103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39677775"/>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8" Type="http://schemas.openxmlformats.org/officeDocument/2006/relationships/chart" Target="../charts/chart8.xml"/></Relationships>
</file>

<file path=xl/drawings/_rels/drawing36.xml.rels><?xml version="1.0" encoding="UTF-8" standalone="yes"?>
<Relationships xmlns="http://schemas.openxmlformats.org/package/2006/relationships"><Relationship Id="rId8" Type="http://schemas.openxmlformats.org/officeDocument/2006/relationships/chart" Target="../charts/chart42.xml"/><Relationship Id="rId13" Type="http://schemas.openxmlformats.org/officeDocument/2006/relationships/chart" Target="../charts/chart47.xml"/><Relationship Id="rId3" Type="http://schemas.openxmlformats.org/officeDocument/2006/relationships/chart" Target="../charts/chart37.xml"/><Relationship Id="rId7" Type="http://schemas.openxmlformats.org/officeDocument/2006/relationships/chart" Target="../charts/chart41.xml"/><Relationship Id="rId12" Type="http://schemas.openxmlformats.org/officeDocument/2006/relationships/chart" Target="../charts/chart46.xml"/><Relationship Id="rId17" Type="http://schemas.openxmlformats.org/officeDocument/2006/relationships/chart" Target="../charts/chart51.xml"/><Relationship Id="rId2" Type="http://schemas.openxmlformats.org/officeDocument/2006/relationships/chart" Target="../charts/chart36.xml"/><Relationship Id="rId16" Type="http://schemas.openxmlformats.org/officeDocument/2006/relationships/chart" Target="../charts/chart50.xml"/><Relationship Id="rId1" Type="http://schemas.openxmlformats.org/officeDocument/2006/relationships/chart" Target="../charts/chart35.xml"/><Relationship Id="rId6" Type="http://schemas.openxmlformats.org/officeDocument/2006/relationships/chart" Target="../charts/chart40.xml"/><Relationship Id="rId11" Type="http://schemas.openxmlformats.org/officeDocument/2006/relationships/chart" Target="../charts/chart45.xml"/><Relationship Id="rId5" Type="http://schemas.openxmlformats.org/officeDocument/2006/relationships/chart" Target="../charts/chart39.xml"/><Relationship Id="rId15" Type="http://schemas.openxmlformats.org/officeDocument/2006/relationships/chart" Target="../charts/chart49.xml"/><Relationship Id="rId10" Type="http://schemas.openxmlformats.org/officeDocument/2006/relationships/chart" Target="../charts/chart44.xml"/><Relationship Id="rId4" Type="http://schemas.openxmlformats.org/officeDocument/2006/relationships/chart" Target="../charts/chart38.xml"/><Relationship Id="rId9" Type="http://schemas.openxmlformats.org/officeDocument/2006/relationships/chart" Target="../charts/chart43.xml"/><Relationship Id="rId14" Type="http://schemas.openxmlformats.org/officeDocument/2006/relationships/chart" Target="../charts/chart48.xml"/></Relationships>
</file>

<file path=xl/drawings/_rels/drawing54.xml.rels><?xml version="1.0" encoding="UTF-8" standalone="yes"?>
<Relationships xmlns="http://schemas.openxmlformats.org/package/2006/relationships"><Relationship Id="rId8" Type="http://schemas.openxmlformats.org/officeDocument/2006/relationships/chart" Target="../charts/chart59.xml"/><Relationship Id="rId13" Type="http://schemas.openxmlformats.org/officeDocument/2006/relationships/chart" Target="../charts/chart64.xml"/><Relationship Id="rId3" Type="http://schemas.openxmlformats.org/officeDocument/2006/relationships/chart" Target="../charts/chart54.xml"/><Relationship Id="rId7" Type="http://schemas.openxmlformats.org/officeDocument/2006/relationships/chart" Target="../charts/chart58.xml"/><Relationship Id="rId12" Type="http://schemas.openxmlformats.org/officeDocument/2006/relationships/chart" Target="../charts/chart63.xml"/><Relationship Id="rId17" Type="http://schemas.openxmlformats.org/officeDocument/2006/relationships/chart" Target="../charts/chart68.xml"/><Relationship Id="rId2" Type="http://schemas.openxmlformats.org/officeDocument/2006/relationships/chart" Target="../charts/chart53.xml"/><Relationship Id="rId16" Type="http://schemas.openxmlformats.org/officeDocument/2006/relationships/chart" Target="../charts/chart67.xml"/><Relationship Id="rId1" Type="http://schemas.openxmlformats.org/officeDocument/2006/relationships/chart" Target="../charts/chart52.xml"/><Relationship Id="rId6" Type="http://schemas.openxmlformats.org/officeDocument/2006/relationships/chart" Target="../charts/chart57.xml"/><Relationship Id="rId11" Type="http://schemas.openxmlformats.org/officeDocument/2006/relationships/chart" Target="../charts/chart62.xml"/><Relationship Id="rId5" Type="http://schemas.openxmlformats.org/officeDocument/2006/relationships/chart" Target="../charts/chart56.xml"/><Relationship Id="rId15" Type="http://schemas.openxmlformats.org/officeDocument/2006/relationships/chart" Target="../charts/chart66.xml"/><Relationship Id="rId10" Type="http://schemas.openxmlformats.org/officeDocument/2006/relationships/chart" Target="../charts/chart61.xml"/><Relationship Id="rId4" Type="http://schemas.openxmlformats.org/officeDocument/2006/relationships/chart" Target="../charts/chart55.xml"/><Relationship Id="rId9" Type="http://schemas.openxmlformats.org/officeDocument/2006/relationships/chart" Target="../charts/chart60.xml"/><Relationship Id="rId14" Type="http://schemas.openxmlformats.org/officeDocument/2006/relationships/chart" Target="../charts/chart65.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drawing1.xml><?xml version="1.0" encoding="utf-8"?>
<xdr:wsDr xmlns:xdr="http://schemas.openxmlformats.org/drawingml/2006/spreadsheetDrawing" xmlns:a="http://schemas.openxmlformats.org/drawingml/2006/main">
  <xdr:twoCellAnchor>
    <xdr:from>
      <xdr:col>1</xdr:col>
      <xdr:colOff>338137</xdr:colOff>
      <xdr:row>1</xdr:row>
      <xdr:rowOff>100012</xdr:rowOff>
    </xdr:from>
    <xdr:to>
      <xdr:col>16</xdr:col>
      <xdr:colOff>176212</xdr:colOff>
      <xdr:row>24</xdr:row>
      <xdr:rowOff>85725</xdr:rowOff>
    </xdr:to>
    <xdr:graphicFrame macro="">
      <xdr:nvGraphicFramePr>
        <xdr:cNvPr id="5" name="Diagramm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72</xdr:row>
      <xdr:rowOff>0</xdr:rowOff>
    </xdr:from>
    <xdr:to>
      <xdr:col>16</xdr:col>
      <xdr:colOff>480332</xdr:colOff>
      <xdr:row>94</xdr:row>
      <xdr:rowOff>170770</xdr:rowOff>
    </xdr:to>
    <xdr:graphicFrame macro="">
      <xdr:nvGraphicFramePr>
        <xdr:cNvPr id="20" name="Diagramm 2">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244929</xdr:colOff>
      <xdr:row>97</xdr:row>
      <xdr:rowOff>92529</xdr:rowOff>
    </xdr:from>
    <xdr:to>
      <xdr:col>16</xdr:col>
      <xdr:colOff>78921</xdr:colOff>
      <xdr:row>120</xdr:row>
      <xdr:rowOff>79603</xdr:rowOff>
    </xdr:to>
    <xdr:graphicFrame macro="">
      <xdr:nvGraphicFramePr>
        <xdr:cNvPr id="37" name="Diagramm 2">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321734</xdr:colOff>
      <xdr:row>166</xdr:row>
      <xdr:rowOff>108857</xdr:rowOff>
    </xdr:from>
    <xdr:to>
      <xdr:col>16</xdr:col>
      <xdr:colOff>155726</xdr:colOff>
      <xdr:row>189</xdr:row>
      <xdr:rowOff>95931</xdr:rowOff>
    </xdr:to>
    <xdr:graphicFrame macro="">
      <xdr:nvGraphicFramePr>
        <xdr:cNvPr id="54" name="Diagramm 2">
          <a:extLst>
            <a:ext uri="{FF2B5EF4-FFF2-40B4-BE49-F238E27FC236}">
              <a16:creationId xmlns:a16="http://schemas.microsoft.com/office/drawing/2014/main"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309562</xdr:colOff>
      <xdr:row>1</xdr:row>
      <xdr:rowOff>19051</xdr:rowOff>
    </xdr:from>
    <xdr:to>
      <xdr:col>23</xdr:col>
      <xdr:colOff>623887</xdr:colOff>
      <xdr:row>19</xdr:row>
      <xdr:rowOff>52388</xdr:rowOff>
    </xdr:to>
    <xdr:graphicFrame macro="">
      <xdr:nvGraphicFramePr>
        <xdr:cNvPr id="71" name="Chart 1">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123825</xdr:colOff>
      <xdr:row>71</xdr:row>
      <xdr:rowOff>33337</xdr:rowOff>
    </xdr:from>
    <xdr:to>
      <xdr:col>24</xdr:col>
      <xdr:colOff>438150</xdr:colOff>
      <xdr:row>89</xdr:row>
      <xdr:rowOff>66674</xdr:rowOff>
    </xdr:to>
    <xdr:graphicFrame macro="">
      <xdr:nvGraphicFramePr>
        <xdr:cNvPr id="72" name="Chart 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185059</xdr:colOff>
      <xdr:row>27</xdr:row>
      <xdr:rowOff>119743</xdr:rowOff>
    </xdr:from>
    <xdr:to>
      <xdr:col>26</xdr:col>
      <xdr:colOff>399915</xdr:colOff>
      <xdr:row>68</xdr:row>
      <xdr:rowOff>127000</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1693184" y="6390368"/>
          <a:ext cx="15296106" cy="7817757"/>
          <a:chOff x="830642" y="6115202"/>
          <a:chExt cx="16354440" cy="7384427"/>
        </a:xfrm>
      </xdr:grpSpPr>
      <xdr:grpSp>
        <xdr:nvGrpSpPr>
          <xdr:cNvPr id="4" name="Skupina 3">
            <a:extLst>
              <a:ext uri="{FF2B5EF4-FFF2-40B4-BE49-F238E27FC236}">
                <a16:creationId xmlns:a16="http://schemas.microsoft.com/office/drawing/2014/main" id="{00000000-0008-0000-0200-000004000000}"/>
              </a:ext>
            </a:extLst>
          </xdr:cNvPr>
          <xdr:cNvGrpSpPr/>
        </xdr:nvGrpSpPr>
        <xdr:grpSpPr>
          <a:xfrm>
            <a:off x="830642" y="6115202"/>
            <a:ext cx="16354440" cy="7384427"/>
            <a:chOff x="830642" y="6115202"/>
            <a:chExt cx="16354440" cy="7384427"/>
          </a:xfrm>
        </xdr:grpSpPr>
        <xdr:grpSp>
          <xdr:nvGrpSpPr>
            <xdr:cNvPr id="19" name="Group 18">
              <a:extLst>
                <a:ext uri="{FF2B5EF4-FFF2-40B4-BE49-F238E27FC236}">
                  <a16:creationId xmlns:a16="http://schemas.microsoft.com/office/drawing/2014/main" id="{00000000-0008-0000-0200-000013000000}"/>
                </a:ext>
              </a:extLst>
            </xdr:cNvPr>
            <xdr:cNvGrpSpPr/>
          </xdr:nvGrpSpPr>
          <xdr:grpSpPr>
            <a:xfrm>
              <a:off x="830642" y="6115202"/>
              <a:ext cx="16354440" cy="7067913"/>
              <a:chOff x="664029" y="6338311"/>
              <a:chExt cx="16271285" cy="7222024"/>
            </a:xfrm>
          </xdr:grpSpPr>
          <xdr:grpSp>
            <xdr:nvGrpSpPr>
              <xdr:cNvPr id="3" name="Group 2">
                <a:extLst>
                  <a:ext uri="{FF2B5EF4-FFF2-40B4-BE49-F238E27FC236}">
                    <a16:creationId xmlns:a16="http://schemas.microsoft.com/office/drawing/2014/main" id="{00000000-0008-0000-0200-000003000000}"/>
                  </a:ext>
                </a:extLst>
              </xdr:cNvPr>
              <xdr:cNvGrpSpPr/>
            </xdr:nvGrpSpPr>
            <xdr:grpSpPr>
              <a:xfrm>
                <a:off x="688385" y="6678386"/>
                <a:ext cx="16246929" cy="6881949"/>
                <a:chOff x="829899" y="6153694"/>
                <a:chExt cx="16246929" cy="6881949"/>
              </a:xfrm>
            </xdr:grpSpPr>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829899" y="6161314"/>
                <a:ext cx="3249386"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9"/>
                </a:graphicData>
              </a:graphic>
            </xdr:graphicFrame>
          </xdr:grpSp>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664029" y="6338311"/>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A</a:t>
                </a:r>
                <a:r>
                  <a:rPr lang="cs-CZ" sz="1400" b="1">
                    <a:solidFill>
                      <a:sysClr val="windowText" lastClr="000000"/>
                    </a:solidFill>
                  </a:rPr>
                  <a:t>3:</a:t>
                </a:r>
                <a:r>
                  <a:rPr lang="cs-CZ" sz="1400" b="1" baseline="0">
                    <a:solidFill>
                      <a:sysClr val="windowText" lastClr="000000"/>
                    </a:solidFill>
                  </a:rPr>
                  <a:t> Annual and expected growth in SALES REVENUE over the past and next year by industry</a:t>
                </a:r>
                <a:endParaRPr lang="en-GB" sz="1400" b="1">
                  <a:solidFill>
                    <a:sysClr val="windowText" lastClr="000000"/>
                  </a:solidFill>
                </a:endParaRPr>
              </a:p>
            </xdr:txBody>
          </xdr:sp>
        </xdr:grpSp>
        <xdr:sp macro="" textlink="">
          <xdr:nvSpPr>
            <xdr:cNvPr id="73" name="TextBox 17">
              <a:extLst>
                <a:ext uri="{FF2B5EF4-FFF2-40B4-BE49-F238E27FC236}">
                  <a16:creationId xmlns:a16="http://schemas.microsoft.com/office/drawing/2014/main" id="{00000000-0008-0000-0200-000049000000}"/>
                </a:ext>
              </a:extLst>
            </xdr:cNvPr>
            <xdr:cNvSpPr txBox="1"/>
          </xdr:nvSpPr>
          <xdr:spPr>
            <a:xfrm>
              <a:off x="2380817" y="13163230"/>
              <a:ext cx="13165667" cy="336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cs-CZ" sz="900" b="1">
                  <a:solidFill>
                    <a:sysClr val="windowText" lastClr="000000"/>
                  </a:solidFill>
                </a:rPr>
                <a:t>Annual Growth	</a:t>
              </a:r>
              <a:r>
                <a:rPr lang="cs-CZ" sz="900" b="1" baseline="0">
                  <a:solidFill>
                    <a:sysClr val="windowText" lastClr="000000"/>
                  </a:solidFill>
                </a:rPr>
                <a:t>                   </a:t>
              </a:r>
              <a:r>
                <a:rPr lang="cs-CZ" sz="900" b="1">
                  <a:solidFill>
                    <a:sysClr val="windowText" lastClr="000000"/>
                  </a:solidFill>
                </a:rPr>
                <a:t>Expected</a:t>
              </a:r>
              <a:r>
                <a:rPr lang="cs-CZ" sz="900" b="1" baseline="0">
                  <a:solidFill>
                    <a:sysClr val="windowText" lastClr="000000"/>
                  </a:solidFill>
                </a:rPr>
                <a:t> Growth</a:t>
              </a:r>
              <a:endParaRPr lang="en-GB" sz="900" b="1">
                <a:solidFill>
                  <a:sysClr val="windowText" lastClr="000000"/>
                </a:solidFill>
              </a:endParaRPr>
            </a:p>
          </xdr:txBody>
        </xdr:sp>
      </xdr:grpSp>
      <xdr:cxnSp macro="">
        <xdr:nvCxnSpPr>
          <xdr:cNvPr id="75" name="Přímá spojnice 74">
            <a:extLst>
              <a:ext uri="{FF2B5EF4-FFF2-40B4-BE49-F238E27FC236}">
                <a16:creationId xmlns:a16="http://schemas.microsoft.com/office/drawing/2014/main" id="{00000000-0008-0000-0200-00004B000000}"/>
              </a:ext>
            </a:extLst>
          </xdr:cNvPr>
          <xdr:cNvCxnSpPr/>
        </xdr:nvCxnSpPr>
        <xdr:spPr>
          <a:xfrm>
            <a:off x="7302500" y="13403792"/>
            <a:ext cx="400249" cy="0"/>
          </a:xfrm>
          <a:prstGeom prst="line">
            <a:avLst/>
          </a:prstGeom>
          <a:ln w="28575">
            <a:solidFill>
              <a:srgbClr val="002082"/>
            </a:solidFill>
          </a:ln>
        </xdr:spPr>
        <xdr:style>
          <a:lnRef idx="1">
            <a:schemeClr val="accent1"/>
          </a:lnRef>
          <a:fillRef idx="0">
            <a:schemeClr val="accent1"/>
          </a:fillRef>
          <a:effectRef idx="0">
            <a:schemeClr val="accent1"/>
          </a:effectRef>
          <a:fontRef idx="minor">
            <a:schemeClr val="tx1"/>
          </a:fontRef>
        </xdr:style>
      </xdr:cxnSp>
      <xdr:cxnSp macro="">
        <xdr:nvCxnSpPr>
          <xdr:cNvPr id="74" name="Přímá spojnice 74">
            <a:extLst>
              <a:ext uri="{FF2B5EF4-FFF2-40B4-BE49-F238E27FC236}">
                <a16:creationId xmlns:a16="http://schemas.microsoft.com/office/drawing/2014/main" id="{00000000-0008-0000-0200-00004A000000}"/>
              </a:ext>
            </a:extLst>
          </xdr:cNvPr>
          <xdr:cNvCxnSpPr/>
        </xdr:nvCxnSpPr>
        <xdr:spPr>
          <a:xfrm>
            <a:off x="8682566" y="13397441"/>
            <a:ext cx="400249" cy="0"/>
          </a:xfrm>
          <a:prstGeom prst="line">
            <a:avLst/>
          </a:prstGeom>
          <a:ln w="28575">
            <a:solidFill>
              <a:srgbClr val="0066FF"/>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243417</xdr:colOff>
      <xdr:row>97</xdr:row>
      <xdr:rowOff>148167</xdr:rowOff>
    </xdr:from>
    <xdr:to>
      <xdr:col>23</xdr:col>
      <xdr:colOff>557741</xdr:colOff>
      <xdr:row>116</xdr:row>
      <xdr:rowOff>1588</xdr:rowOff>
    </xdr:to>
    <xdr:graphicFrame macro="">
      <xdr:nvGraphicFramePr>
        <xdr:cNvPr id="76" name="Chart 1">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375709</xdr:colOff>
      <xdr:row>166</xdr:row>
      <xdr:rowOff>100541</xdr:rowOff>
    </xdr:from>
    <xdr:to>
      <xdr:col>24</xdr:col>
      <xdr:colOff>44450</xdr:colOff>
      <xdr:row>184</xdr:row>
      <xdr:rowOff>133878</xdr:rowOff>
    </xdr:to>
    <xdr:graphicFrame macro="">
      <xdr:nvGraphicFramePr>
        <xdr:cNvPr id="77" name="Chart 1">
          <a:extLst>
            <a:ext uri="{FF2B5EF4-FFF2-40B4-BE49-F238E27FC236}">
              <a16:creationId xmlns:a16="http://schemas.microsoft.com/office/drawing/2014/main" id="{00000000-0008-0000-02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209551</xdr:colOff>
      <xdr:row>123</xdr:row>
      <xdr:rowOff>80963</xdr:rowOff>
    </xdr:from>
    <xdr:to>
      <xdr:col>26</xdr:col>
      <xdr:colOff>424407</xdr:colOff>
      <xdr:row>164</xdr:row>
      <xdr:rowOff>62819</xdr:rowOff>
    </xdr:to>
    <xdr:grpSp>
      <xdr:nvGrpSpPr>
        <xdr:cNvPr id="24" name="Group 23">
          <a:extLst>
            <a:ext uri="{FF2B5EF4-FFF2-40B4-BE49-F238E27FC236}">
              <a16:creationId xmlns:a16="http://schemas.microsoft.com/office/drawing/2014/main" id="{00000000-0008-0000-0200-000018000000}"/>
            </a:ext>
          </a:extLst>
        </xdr:cNvPr>
        <xdr:cNvGrpSpPr/>
      </xdr:nvGrpSpPr>
      <xdr:grpSpPr>
        <a:xfrm>
          <a:off x="1717676" y="26496963"/>
          <a:ext cx="15296106" cy="7792356"/>
          <a:chOff x="855134" y="25205796"/>
          <a:chExt cx="16354440" cy="7358440"/>
        </a:xfrm>
      </xdr:grpSpPr>
      <xdr:grpSp>
        <xdr:nvGrpSpPr>
          <xdr:cNvPr id="38" name="Group 20">
            <a:extLst>
              <a:ext uri="{FF2B5EF4-FFF2-40B4-BE49-F238E27FC236}">
                <a16:creationId xmlns:a16="http://schemas.microsoft.com/office/drawing/2014/main" id="{00000000-0008-0000-0200-000026000000}"/>
              </a:ext>
            </a:extLst>
          </xdr:cNvPr>
          <xdr:cNvGrpSpPr/>
        </xdr:nvGrpSpPr>
        <xdr:grpSpPr>
          <a:xfrm>
            <a:off x="855134" y="25205796"/>
            <a:ext cx="16354440" cy="7067914"/>
            <a:chOff x="664029" y="6338311"/>
            <a:chExt cx="16271285" cy="7222024"/>
          </a:xfrm>
        </xdr:grpSpPr>
        <xdr:grpSp>
          <xdr:nvGrpSpPr>
            <xdr:cNvPr id="39" name="Group 21">
              <a:extLst>
                <a:ext uri="{FF2B5EF4-FFF2-40B4-BE49-F238E27FC236}">
                  <a16:creationId xmlns:a16="http://schemas.microsoft.com/office/drawing/2014/main" id="{00000000-0008-0000-0200-000027000000}"/>
                </a:ext>
              </a:extLst>
            </xdr:cNvPr>
            <xdr:cNvGrpSpPr/>
          </xdr:nvGrpSpPr>
          <xdr:grpSpPr>
            <a:xfrm>
              <a:off x="688385" y="6678386"/>
              <a:ext cx="16246929" cy="6881949"/>
              <a:chOff x="829899" y="6153694"/>
              <a:chExt cx="16246929" cy="6881949"/>
            </a:xfrm>
          </xdr:grpSpPr>
          <xdr:graphicFrame macro="">
            <xdr:nvGraphicFramePr>
              <xdr:cNvPr id="41" name="Chart 23">
                <a:extLst>
                  <a:ext uri="{FF2B5EF4-FFF2-40B4-BE49-F238E27FC236}">
                    <a16:creationId xmlns:a16="http://schemas.microsoft.com/office/drawing/2014/main" id="{00000000-0008-0000-0200-000029000000}"/>
                  </a:ext>
                </a:extLst>
              </xdr:cNvPr>
              <xdr:cNvGraphicFramePr/>
            </xdr:nvGraphicFramePr>
            <xdr:xfrm>
              <a:off x="829899" y="6161314"/>
              <a:ext cx="3249386" cy="2302602"/>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42" name="Chart 24">
                <a:extLst>
                  <a:ext uri="{FF2B5EF4-FFF2-40B4-BE49-F238E27FC236}">
                    <a16:creationId xmlns:a16="http://schemas.microsoft.com/office/drawing/2014/main" id="{00000000-0008-0000-0200-00002A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43" name="Chart 25">
                <a:extLst>
                  <a:ext uri="{FF2B5EF4-FFF2-40B4-BE49-F238E27FC236}">
                    <a16:creationId xmlns:a16="http://schemas.microsoft.com/office/drawing/2014/main" id="{00000000-0008-0000-0200-00002B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44" name="Chart 26">
                <a:extLst>
                  <a:ext uri="{FF2B5EF4-FFF2-40B4-BE49-F238E27FC236}">
                    <a16:creationId xmlns:a16="http://schemas.microsoft.com/office/drawing/2014/main" id="{00000000-0008-0000-0200-00002C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45" name="Chart 27">
                <a:extLst>
                  <a:ext uri="{FF2B5EF4-FFF2-40B4-BE49-F238E27FC236}">
                    <a16:creationId xmlns:a16="http://schemas.microsoft.com/office/drawing/2014/main" id="{00000000-0008-0000-0200-00002D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46" name="Chart 28">
                <a:extLst>
                  <a:ext uri="{FF2B5EF4-FFF2-40B4-BE49-F238E27FC236}">
                    <a16:creationId xmlns:a16="http://schemas.microsoft.com/office/drawing/2014/main" id="{00000000-0008-0000-0200-00002E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47" name="Chart 29">
                <a:extLst>
                  <a:ext uri="{FF2B5EF4-FFF2-40B4-BE49-F238E27FC236}">
                    <a16:creationId xmlns:a16="http://schemas.microsoft.com/office/drawing/2014/main" id="{00000000-0008-0000-0200-00002F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48" name="Chart 30">
                <a:extLst>
                  <a:ext uri="{FF2B5EF4-FFF2-40B4-BE49-F238E27FC236}">
                    <a16:creationId xmlns:a16="http://schemas.microsoft.com/office/drawing/2014/main" id="{00000000-0008-0000-0200-000030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49" name="Chart 31">
                <a:extLst>
                  <a:ext uri="{FF2B5EF4-FFF2-40B4-BE49-F238E27FC236}">
                    <a16:creationId xmlns:a16="http://schemas.microsoft.com/office/drawing/2014/main" id="{00000000-0008-0000-0200-000031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50" name="Chart 32">
                <a:extLst>
                  <a:ext uri="{FF2B5EF4-FFF2-40B4-BE49-F238E27FC236}">
                    <a16:creationId xmlns:a16="http://schemas.microsoft.com/office/drawing/2014/main" id="{00000000-0008-0000-0200-000032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51" name="Chart 33">
                <a:extLst>
                  <a:ext uri="{FF2B5EF4-FFF2-40B4-BE49-F238E27FC236}">
                    <a16:creationId xmlns:a16="http://schemas.microsoft.com/office/drawing/2014/main" id="{00000000-0008-0000-0200-000033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52" name="Chart 34">
                <a:extLst>
                  <a:ext uri="{FF2B5EF4-FFF2-40B4-BE49-F238E27FC236}">
                    <a16:creationId xmlns:a16="http://schemas.microsoft.com/office/drawing/2014/main" id="{00000000-0008-0000-0200-000034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53" name="Chart 35">
                <a:extLst>
                  <a:ext uri="{FF2B5EF4-FFF2-40B4-BE49-F238E27FC236}">
                    <a16:creationId xmlns:a16="http://schemas.microsoft.com/office/drawing/2014/main" id="{00000000-0008-0000-0200-000035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34"/>
              </a:graphicData>
            </a:graphic>
          </xdr:graphicFrame>
        </xdr:grpSp>
        <xdr:sp macro="" textlink="">
          <xdr:nvSpPr>
            <xdr:cNvPr id="40" name="TextBox 22">
              <a:extLst>
                <a:ext uri="{FF2B5EF4-FFF2-40B4-BE49-F238E27FC236}">
                  <a16:creationId xmlns:a16="http://schemas.microsoft.com/office/drawing/2014/main" id="{00000000-0008-0000-0200-000028000000}"/>
                </a:ext>
              </a:extLst>
            </xdr:cNvPr>
            <xdr:cNvSpPr txBox="1"/>
          </xdr:nvSpPr>
          <xdr:spPr>
            <a:xfrm>
              <a:off x="664029" y="6338311"/>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A</a:t>
              </a:r>
              <a:r>
                <a:rPr lang="cs-CZ" sz="1400" b="1">
                  <a:solidFill>
                    <a:sysClr val="windowText" lastClr="000000"/>
                  </a:solidFill>
                </a:rPr>
                <a:t>8:</a:t>
              </a:r>
              <a:r>
                <a:rPr lang="cs-CZ" sz="1400" b="1" baseline="0">
                  <a:solidFill>
                    <a:sysClr val="windowText" lastClr="000000"/>
                  </a:solidFill>
                </a:rPr>
                <a:t> Annual and expected growth in AVERAGE PRICES over the past and next year by industry</a:t>
              </a:r>
              <a:endParaRPr lang="en-GB" sz="1400" b="1">
                <a:solidFill>
                  <a:sysClr val="windowText" lastClr="000000"/>
                </a:solidFill>
              </a:endParaRPr>
            </a:p>
          </xdr:txBody>
        </xdr:sp>
      </xdr:grpSp>
      <xdr:sp macro="" textlink="">
        <xdr:nvSpPr>
          <xdr:cNvPr id="79" name="TextBox 17">
            <a:extLst>
              <a:ext uri="{FF2B5EF4-FFF2-40B4-BE49-F238E27FC236}">
                <a16:creationId xmlns:a16="http://schemas.microsoft.com/office/drawing/2014/main" id="{00000000-0008-0000-0200-00004F000000}"/>
              </a:ext>
            </a:extLst>
          </xdr:cNvPr>
          <xdr:cNvSpPr txBox="1"/>
        </xdr:nvSpPr>
        <xdr:spPr>
          <a:xfrm>
            <a:off x="2310342" y="32227837"/>
            <a:ext cx="13165667" cy="336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cs-CZ" sz="900" b="1">
                <a:solidFill>
                  <a:sysClr val="windowText" lastClr="000000"/>
                </a:solidFill>
              </a:rPr>
              <a:t>Annual Growth	</a:t>
            </a:r>
            <a:r>
              <a:rPr lang="cs-CZ" sz="900" b="1" baseline="0">
                <a:solidFill>
                  <a:sysClr val="windowText" lastClr="000000"/>
                </a:solidFill>
              </a:rPr>
              <a:t>                   </a:t>
            </a:r>
            <a:r>
              <a:rPr lang="cs-CZ" sz="900" b="1">
                <a:solidFill>
                  <a:sysClr val="windowText" lastClr="000000"/>
                </a:solidFill>
              </a:rPr>
              <a:t>Expected</a:t>
            </a:r>
            <a:r>
              <a:rPr lang="cs-CZ" sz="900" b="1" baseline="0">
                <a:solidFill>
                  <a:sysClr val="windowText" lastClr="000000"/>
                </a:solidFill>
              </a:rPr>
              <a:t> Growth</a:t>
            </a:r>
            <a:endParaRPr lang="en-GB" sz="900" b="1">
              <a:solidFill>
                <a:sysClr val="windowText" lastClr="000000"/>
              </a:solidFill>
            </a:endParaRPr>
          </a:p>
        </xdr:txBody>
      </xdr:sp>
      <xdr:cxnSp macro="">
        <xdr:nvCxnSpPr>
          <xdr:cNvPr id="80" name="Přímá spojnice 74">
            <a:extLst>
              <a:ext uri="{FF2B5EF4-FFF2-40B4-BE49-F238E27FC236}">
                <a16:creationId xmlns:a16="http://schemas.microsoft.com/office/drawing/2014/main" id="{00000000-0008-0000-0200-000050000000}"/>
              </a:ext>
            </a:extLst>
          </xdr:cNvPr>
          <xdr:cNvCxnSpPr/>
        </xdr:nvCxnSpPr>
        <xdr:spPr>
          <a:xfrm>
            <a:off x="7332134" y="32458403"/>
            <a:ext cx="400249" cy="0"/>
          </a:xfrm>
          <a:prstGeom prst="line">
            <a:avLst/>
          </a:prstGeom>
          <a:ln w="28575">
            <a:solidFill>
              <a:srgbClr val="002082"/>
            </a:solidFill>
          </a:ln>
        </xdr:spPr>
        <xdr:style>
          <a:lnRef idx="1">
            <a:schemeClr val="accent1"/>
          </a:lnRef>
          <a:fillRef idx="0">
            <a:schemeClr val="accent1"/>
          </a:fillRef>
          <a:effectRef idx="0">
            <a:schemeClr val="accent1"/>
          </a:effectRef>
          <a:fontRef idx="minor">
            <a:schemeClr val="tx1"/>
          </a:fontRef>
        </xdr:style>
      </xdr:cxnSp>
      <xdr:cxnSp macro="">
        <xdr:nvCxnSpPr>
          <xdr:cNvPr id="81" name="Přímá spojnice 74">
            <a:extLst>
              <a:ext uri="{FF2B5EF4-FFF2-40B4-BE49-F238E27FC236}">
                <a16:creationId xmlns:a16="http://schemas.microsoft.com/office/drawing/2014/main" id="{00000000-0008-0000-0200-000051000000}"/>
              </a:ext>
            </a:extLst>
          </xdr:cNvPr>
          <xdr:cNvCxnSpPr/>
        </xdr:nvCxnSpPr>
        <xdr:spPr>
          <a:xfrm>
            <a:off x="8712200" y="32452052"/>
            <a:ext cx="400249" cy="0"/>
          </a:xfrm>
          <a:prstGeom prst="line">
            <a:avLst/>
          </a:prstGeom>
          <a:ln w="28575">
            <a:solidFill>
              <a:srgbClr val="0066FF"/>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413798</xdr:colOff>
      <xdr:row>3</xdr:row>
      <xdr:rowOff>164588</xdr:rowOff>
    </xdr:from>
    <xdr:to>
      <xdr:col>6</xdr:col>
      <xdr:colOff>413798</xdr:colOff>
      <xdr:row>23</xdr:row>
      <xdr:rowOff>37211</xdr:rowOff>
    </xdr:to>
    <xdr:cxnSp macro="">
      <xdr:nvCxnSpPr>
        <xdr:cNvPr id="55" name="Přímá spojnice 6">
          <a:extLst>
            <a:ext uri="{FF2B5EF4-FFF2-40B4-BE49-F238E27FC236}">
              <a16:creationId xmlns:a16="http://schemas.microsoft.com/office/drawing/2014/main" id="{00000000-0008-0000-0200-000037000000}"/>
            </a:ext>
          </a:extLst>
        </xdr:cNvPr>
        <xdr:cNvCxnSpPr/>
      </xdr:nvCxnSpPr>
      <xdr:spPr>
        <a:xfrm>
          <a:off x="5266257" y="1222921"/>
          <a:ext cx="0" cy="34709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59733</xdr:colOff>
      <xdr:row>74</xdr:row>
      <xdr:rowOff>54447</xdr:rowOff>
    </xdr:from>
    <xdr:to>
      <xdr:col>7</xdr:col>
      <xdr:colOff>59733</xdr:colOff>
      <xdr:row>93</xdr:row>
      <xdr:rowOff>111851</xdr:rowOff>
    </xdr:to>
    <xdr:cxnSp macro="">
      <xdr:nvCxnSpPr>
        <xdr:cNvPr id="56" name="Přímá spojnice 11">
          <a:extLst>
            <a:ext uri="{FF2B5EF4-FFF2-40B4-BE49-F238E27FC236}">
              <a16:creationId xmlns:a16="http://schemas.microsoft.com/office/drawing/2014/main" id="{00000000-0008-0000-0200-000038000000}"/>
            </a:ext>
          </a:extLst>
        </xdr:cNvPr>
        <xdr:cNvCxnSpPr/>
      </xdr:nvCxnSpPr>
      <xdr:spPr>
        <a:xfrm>
          <a:off x="5557775" y="15135697"/>
          <a:ext cx="0" cy="34758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324030</xdr:colOff>
      <xdr:row>99</xdr:row>
      <xdr:rowOff>170575</xdr:rowOff>
    </xdr:from>
    <xdr:to>
      <xdr:col>6</xdr:col>
      <xdr:colOff>324030</xdr:colOff>
      <xdr:row>119</xdr:row>
      <xdr:rowOff>44881</xdr:rowOff>
    </xdr:to>
    <xdr:cxnSp macro="">
      <xdr:nvCxnSpPr>
        <xdr:cNvPr id="57" name="Přímá spojnice 11">
          <a:extLst>
            <a:ext uri="{FF2B5EF4-FFF2-40B4-BE49-F238E27FC236}">
              <a16:creationId xmlns:a16="http://schemas.microsoft.com/office/drawing/2014/main" id="{00000000-0008-0000-0200-000039000000}"/>
            </a:ext>
          </a:extLst>
        </xdr:cNvPr>
        <xdr:cNvCxnSpPr/>
      </xdr:nvCxnSpPr>
      <xdr:spPr>
        <a:xfrm>
          <a:off x="5176489" y="20374158"/>
          <a:ext cx="0" cy="34726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A1: Annual % growth in SALES REVENUE over the past year</a:t>
          </a:r>
          <a:endParaRPr lang="en-US" sz="1200" b="1">
            <a:solidFill>
              <a:sysClr val="windowText" lastClr="000000"/>
            </a:solidFill>
            <a:latin typeface="+mn-lt"/>
          </a:endParaRPr>
        </a:p>
      </cdr:txBody>
    </cdr:sp>
  </cdr:relSizeAnchor>
  <cdr:relSizeAnchor xmlns:cdr="http://schemas.openxmlformats.org/drawingml/2006/chartDrawing">
    <cdr:from>
      <cdr:x>0.16517</cdr:x>
      <cdr:y>0.09894</cdr:y>
    </cdr:from>
    <cdr:to>
      <cdr:x>0.16517</cdr:x>
      <cdr:y>0.94063</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572674" y="408004"/>
          <a:ext cx="0" cy="347095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0.52881</cdr:x>
      <cdr:y>0.10036</cdr:y>
    </cdr:from>
    <cdr:to>
      <cdr:x>0.52881</cdr:x>
      <cdr:y>0.94218</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5035250" y="413871"/>
          <a:ext cx="0" cy="347149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0.7081</cdr:x>
      <cdr:y>0.10137</cdr:y>
    </cdr:from>
    <cdr:to>
      <cdr:x>0.7081</cdr:x>
      <cdr:y>0.94319</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6742395" y="418036"/>
          <a:ext cx="0" cy="347149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0.89001</cdr:x>
      <cdr:y>0.09995</cdr:y>
    </cdr:from>
    <cdr:to>
      <cdr:x>0.89001</cdr:x>
      <cdr:y>0.94178</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8474503" y="412154"/>
          <a:ext cx="0" cy="347153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effectLst/>
              <a:latin typeface="+mn-lt"/>
              <a:ea typeface="+mn-ea"/>
              <a:cs typeface="+mn-cs"/>
            </a:rPr>
            <a:t>Figure</a:t>
          </a:r>
          <a:r>
            <a:rPr lang="cs-CZ" sz="1200" b="1" baseline="0">
              <a:effectLst/>
              <a:latin typeface="+mn-lt"/>
              <a:ea typeface="+mn-ea"/>
              <a:cs typeface="+mn-cs"/>
            </a:rPr>
            <a:t> A7: Average growth of PRICES over the past year</a:t>
          </a:r>
          <a:endParaRPr lang="cs-CZ" sz="1400">
            <a:effectLst/>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effectLst/>
              <a:latin typeface="+mn-lt"/>
              <a:ea typeface="+mn-ea"/>
              <a:cs typeface="+mn-cs"/>
            </a:rPr>
            <a:t>Figure</a:t>
          </a:r>
          <a:r>
            <a:rPr lang="cs-CZ" sz="1200" b="1" baseline="0">
              <a:effectLst/>
              <a:latin typeface="+mn-lt"/>
              <a:ea typeface="+mn-ea"/>
              <a:cs typeface="+mn-cs"/>
            </a:rPr>
            <a:t> A10: Expected growth of PRICES over the next year</a:t>
          </a:r>
          <a:endParaRPr lang="cs-CZ" sz="12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A4: A</a:t>
          </a:r>
          <a:r>
            <a:rPr lang="en-GB" sz="1200" b="1" baseline="0">
              <a:solidFill>
                <a:sysClr val="windowText" lastClr="000000"/>
              </a:solidFill>
              <a:latin typeface="+mn-lt"/>
            </a:rPr>
            <a:t>verage probability assigned to a</a:t>
          </a:r>
          <a:r>
            <a:rPr lang="cs-CZ" sz="1200" b="1" baseline="0">
              <a:solidFill>
                <a:sysClr val="windowText" lastClr="000000"/>
              </a:solidFill>
              <a:latin typeface="+mn-lt"/>
            </a:rPr>
            <a:t>nnual % growth in SALES REVENUE over the </a:t>
          </a:r>
          <a:r>
            <a:rPr lang="en-GB" sz="1200" b="1" baseline="0">
              <a:solidFill>
                <a:sysClr val="windowText" lastClr="000000"/>
              </a:solidFill>
              <a:latin typeface="+mn-lt"/>
            </a:rPr>
            <a:t>next</a:t>
          </a:r>
          <a:r>
            <a:rPr lang="cs-CZ" sz="1200" b="1" baseline="0">
              <a:solidFill>
                <a:sysClr val="windowText" lastClr="000000"/>
              </a:solidFill>
              <a:latin typeface="+mn-lt"/>
            </a:rPr>
            <a:t> year</a:t>
          </a:r>
          <a:endParaRPr lang="en-US" sz="1200" b="1">
            <a:solidFill>
              <a:sysClr val="windowText" lastClr="000000"/>
            </a:solidFill>
            <a:latin typeface="+mn-lt"/>
          </a:endParaRPr>
        </a:p>
      </cdr:txBody>
    </cdr:sp>
  </cdr:relSizeAnchor>
  <cdr:relSizeAnchor xmlns:cdr="http://schemas.openxmlformats.org/drawingml/2006/chartDrawing">
    <cdr:from>
      <cdr:x>0.16682</cdr:x>
      <cdr:y>0.09764</cdr:y>
    </cdr:from>
    <cdr:to>
      <cdr:x>0.16682</cdr:x>
      <cdr:y>0.93933</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587923" y="403168"/>
          <a:ext cx="0" cy="347528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0.52719</cdr:x>
      <cdr:y>0.10162</cdr:y>
    </cdr:from>
    <cdr:to>
      <cdr:x>0.52719</cdr:x>
      <cdr:y>0.94344</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5018024" y="419572"/>
          <a:ext cx="0" cy="347582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0.70869</cdr:x>
      <cdr:y>0.09879</cdr:y>
    </cdr:from>
    <cdr:to>
      <cdr:x>0.70869</cdr:x>
      <cdr:y>0.94061</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6745632" y="407910"/>
          <a:ext cx="0" cy="347582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0.89003</cdr:x>
      <cdr:y>0.09737</cdr:y>
    </cdr:from>
    <cdr:to>
      <cdr:x>0.89003</cdr:x>
      <cdr:y>0.9392</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8471777" y="402047"/>
          <a:ext cx="0" cy="347586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3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2</xdr:col>
      <xdr:colOff>0</xdr:colOff>
      <xdr:row>2</xdr:row>
      <xdr:rowOff>0</xdr:rowOff>
    </xdr:from>
    <xdr:to>
      <xdr:col>16</xdr:col>
      <xdr:colOff>478155</xdr:colOff>
      <xdr:row>24</xdr:row>
      <xdr:rowOff>168593</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72</xdr:row>
      <xdr:rowOff>0</xdr:rowOff>
    </xdr:from>
    <xdr:to>
      <xdr:col>15</xdr:col>
      <xdr:colOff>478155</xdr:colOff>
      <xdr:row>94</xdr:row>
      <xdr:rowOff>168593</xdr:rowOff>
    </xdr:to>
    <xdr:graphicFrame macro="">
      <xdr:nvGraphicFramePr>
        <xdr:cNvPr id="20" name="Diagramm 2">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74083</xdr:colOff>
      <xdr:row>1</xdr:row>
      <xdr:rowOff>105833</xdr:rowOff>
    </xdr:from>
    <xdr:to>
      <xdr:col>24</xdr:col>
      <xdr:colOff>388409</xdr:colOff>
      <xdr:row>19</xdr:row>
      <xdr:rowOff>139170</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63500</xdr:colOff>
      <xdr:row>71</xdr:row>
      <xdr:rowOff>137584</xdr:rowOff>
    </xdr:from>
    <xdr:to>
      <xdr:col>23</xdr:col>
      <xdr:colOff>377825</xdr:colOff>
      <xdr:row>89</xdr:row>
      <xdr:rowOff>170921</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238124</xdr:colOff>
      <xdr:row>27</xdr:row>
      <xdr:rowOff>142875</xdr:rowOff>
    </xdr:from>
    <xdr:to>
      <xdr:col>26</xdr:col>
      <xdr:colOff>452981</xdr:colOff>
      <xdr:row>68</xdr:row>
      <xdr:rowOff>140608</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740957" y="6524625"/>
          <a:ext cx="15560691" cy="7808233"/>
          <a:chOff x="1291167" y="6815667"/>
          <a:chExt cx="16354439" cy="7374316"/>
        </a:xfrm>
      </xdr:grpSpPr>
      <xdr:grpSp>
        <xdr:nvGrpSpPr>
          <xdr:cNvPr id="4" name="Group 3">
            <a:extLst>
              <a:ext uri="{FF2B5EF4-FFF2-40B4-BE49-F238E27FC236}">
                <a16:creationId xmlns:a16="http://schemas.microsoft.com/office/drawing/2014/main" id="{00000000-0008-0000-0400-000004000000}"/>
              </a:ext>
            </a:extLst>
          </xdr:cNvPr>
          <xdr:cNvGrpSpPr/>
        </xdr:nvGrpSpPr>
        <xdr:grpSpPr>
          <a:xfrm>
            <a:off x="1291167" y="6815667"/>
            <a:ext cx="16354439" cy="7067913"/>
            <a:chOff x="664029" y="6338311"/>
            <a:chExt cx="16271285" cy="7222024"/>
          </a:xfrm>
        </xdr:grpSpPr>
        <xdr:grpSp>
          <xdr:nvGrpSpPr>
            <xdr:cNvPr id="5" name="Group 4">
              <a:extLst>
                <a:ext uri="{FF2B5EF4-FFF2-40B4-BE49-F238E27FC236}">
                  <a16:creationId xmlns:a16="http://schemas.microsoft.com/office/drawing/2014/main" id="{00000000-0008-0000-0400-000005000000}"/>
                </a:ext>
              </a:extLst>
            </xdr:cNvPr>
            <xdr:cNvGrpSpPr/>
          </xdr:nvGrpSpPr>
          <xdr:grpSpPr>
            <a:xfrm>
              <a:off x="688385" y="6678386"/>
              <a:ext cx="16246929" cy="6881949"/>
              <a:chOff x="829899" y="6153694"/>
              <a:chExt cx="16246929" cy="6881949"/>
            </a:xfrm>
          </xdr:grpSpPr>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829899" y="6161314"/>
              <a:ext cx="3249386" cy="2302602"/>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7"/>
              </a:graphicData>
            </a:graphic>
          </xdr:graphicFrame>
        </xdr:grpSp>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64029" y="6338311"/>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B</a:t>
              </a:r>
              <a:r>
                <a:rPr lang="cs-CZ" sz="1400" b="1">
                  <a:solidFill>
                    <a:sysClr val="windowText" lastClr="000000"/>
                  </a:solidFill>
                </a:rPr>
                <a:t>3:</a:t>
              </a:r>
              <a:r>
                <a:rPr lang="cs-CZ" sz="1400" b="1" baseline="0">
                  <a:solidFill>
                    <a:sysClr val="windowText" lastClr="000000"/>
                  </a:solidFill>
                </a:rPr>
                <a:t> Annual and expected growth in </a:t>
              </a:r>
              <a:r>
                <a:rPr lang="en-GB" sz="1400" b="1" baseline="0">
                  <a:solidFill>
                    <a:sysClr val="windowText" lastClr="000000"/>
                  </a:solidFill>
                </a:rPr>
                <a:t>EMPLOYMENT </a:t>
              </a:r>
              <a:r>
                <a:rPr lang="cs-CZ" sz="1400" b="1" baseline="0">
                  <a:solidFill>
                    <a:sysClr val="windowText" lastClr="000000"/>
                  </a:solidFill>
                </a:rPr>
                <a:t>over the past and next year by industry</a:t>
              </a:r>
              <a:endParaRPr lang="en-GB" sz="1400" b="1">
                <a:solidFill>
                  <a:sysClr val="windowText" lastClr="000000"/>
                </a:solidFill>
              </a:endParaRPr>
            </a:p>
          </xdr:txBody>
        </xdr:sp>
      </xdr:grpSp>
      <xdr:sp macro="" textlink="">
        <xdr:nvSpPr>
          <xdr:cNvPr id="39" name="TextBox 17">
            <a:extLst>
              <a:ext uri="{FF2B5EF4-FFF2-40B4-BE49-F238E27FC236}">
                <a16:creationId xmlns:a16="http://schemas.microsoft.com/office/drawing/2014/main" id="{00000000-0008-0000-0400-000027000000}"/>
              </a:ext>
            </a:extLst>
          </xdr:cNvPr>
          <xdr:cNvSpPr txBox="1"/>
        </xdr:nvSpPr>
        <xdr:spPr>
          <a:xfrm>
            <a:off x="2767542" y="13853584"/>
            <a:ext cx="13165667" cy="336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cs-CZ" sz="900" b="1">
                <a:solidFill>
                  <a:sysClr val="windowText" lastClr="000000"/>
                </a:solidFill>
              </a:rPr>
              <a:t>Annual Growth	</a:t>
            </a:r>
            <a:r>
              <a:rPr lang="cs-CZ" sz="900" b="1" baseline="0">
                <a:solidFill>
                  <a:sysClr val="windowText" lastClr="000000"/>
                </a:solidFill>
              </a:rPr>
              <a:t>                   </a:t>
            </a:r>
            <a:r>
              <a:rPr lang="cs-CZ" sz="900" b="1">
                <a:solidFill>
                  <a:sysClr val="windowText" lastClr="000000"/>
                </a:solidFill>
              </a:rPr>
              <a:t>Expected</a:t>
            </a:r>
            <a:r>
              <a:rPr lang="cs-CZ" sz="900" b="1" baseline="0">
                <a:solidFill>
                  <a:sysClr val="windowText" lastClr="000000"/>
                </a:solidFill>
              </a:rPr>
              <a:t> Growth</a:t>
            </a:r>
            <a:endParaRPr lang="en-GB" sz="900" b="1">
              <a:solidFill>
                <a:sysClr val="windowText" lastClr="000000"/>
              </a:solidFill>
            </a:endParaRPr>
          </a:p>
        </xdr:txBody>
      </xdr:sp>
      <xdr:cxnSp macro="">
        <xdr:nvCxnSpPr>
          <xdr:cNvPr id="40" name="Přímá spojnice 74">
            <a:extLst>
              <a:ext uri="{FF2B5EF4-FFF2-40B4-BE49-F238E27FC236}">
                <a16:creationId xmlns:a16="http://schemas.microsoft.com/office/drawing/2014/main" id="{00000000-0008-0000-0400-000028000000}"/>
              </a:ext>
            </a:extLst>
          </xdr:cNvPr>
          <xdr:cNvCxnSpPr/>
        </xdr:nvCxnSpPr>
        <xdr:spPr>
          <a:xfrm>
            <a:off x="7789334" y="14084150"/>
            <a:ext cx="400249" cy="0"/>
          </a:xfrm>
          <a:prstGeom prst="line">
            <a:avLst/>
          </a:prstGeom>
          <a:ln w="28575">
            <a:solidFill>
              <a:srgbClr val="008241"/>
            </a:solidFill>
          </a:ln>
        </xdr:spPr>
        <xdr:style>
          <a:lnRef idx="1">
            <a:schemeClr val="accent1"/>
          </a:lnRef>
          <a:fillRef idx="0">
            <a:schemeClr val="accent1"/>
          </a:fillRef>
          <a:effectRef idx="0">
            <a:schemeClr val="accent1"/>
          </a:effectRef>
          <a:fontRef idx="minor">
            <a:schemeClr val="tx1"/>
          </a:fontRef>
        </xdr:style>
      </xdr:cxnSp>
      <xdr:cxnSp macro="">
        <xdr:nvCxnSpPr>
          <xdr:cNvPr id="41" name="Přímá spojnice 74">
            <a:extLst>
              <a:ext uri="{FF2B5EF4-FFF2-40B4-BE49-F238E27FC236}">
                <a16:creationId xmlns:a16="http://schemas.microsoft.com/office/drawing/2014/main" id="{00000000-0008-0000-0400-000029000000}"/>
              </a:ext>
            </a:extLst>
          </xdr:cNvPr>
          <xdr:cNvCxnSpPr/>
        </xdr:nvCxnSpPr>
        <xdr:spPr>
          <a:xfrm>
            <a:off x="9169400" y="14077799"/>
            <a:ext cx="400249" cy="0"/>
          </a:xfrm>
          <a:prstGeom prst="line">
            <a:avLst/>
          </a:prstGeom>
          <a:ln w="28575">
            <a:solidFill>
              <a:srgbClr val="00CC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7.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B</a:t>
          </a:r>
          <a:r>
            <a:rPr lang="cs-CZ" sz="1200" b="1" baseline="0">
              <a:solidFill>
                <a:sysClr val="windowText" lastClr="000000"/>
              </a:solidFill>
              <a:latin typeface="+mn-lt"/>
            </a:rPr>
            <a:t>1: Annual % growth in </a:t>
          </a:r>
          <a:r>
            <a:rPr lang="en-GB" sz="1200" b="1" baseline="0">
              <a:solidFill>
                <a:sysClr val="windowText" lastClr="000000"/>
              </a:solidFill>
              <a:latin typeface="+mn-lt"/>
            </a:rPr>
            <a:t>EMPLOYMENT</a:t>
          </a:r>
          <a:r>
            <a:rPr lang="cs-CZ" sz="1200" b="1" baseline="0">
              <a:solidFill>
                <a:sysClr val="windowText" lastClr="000000"/>
              </a:solidFill>
              <a:latin typeface="+mn-lt"/>
            </a:rPr>
            <a:t> over the past year</a:t>
          </a:r>
          <a:endParaRPr lang="en-US" sz="1200" b="1">
            <a:solidFill>
              <a:sysClr val="windowText" lastClr="000000"/>
            </a:solidFill>
            <a:latin typeface="+mn-lt"/>
          </a:endParaRPr>
        </a:p>
      </cdr:txBody>
    </cdr:sp>
  </cdr:relSizeAnchor>
  <cdr:relSizeAnchor xmlns:cdr="http://schemas.openxmlformats.org/drawingml/2006/chartDrawing">
    <cdr:from>
      <cdr:x>0.12028</cdr:x>
      <cdr:y>0.09953</cdr:y>
    </cdr:from>
    <cdr:to>
      <cdr:x>0.12028</cdr:x>
      <cdr:y>0.94121</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144580" y="410716"/>
          <a:ext cx="0" cy="347345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0.30106</cdr:x>
      <cdr:y>0.10149</cdr:y>
    </cdr:from>
    <cdr:to>
      <cdr:x>0.30106</cdr:x>
      <cdr:y>0.94331</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2864971" y="418827"/>
          <a:ext cx="0" cy="347398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0.48181</cdr:x>
      <cdr:y>0.1</cdr:y>
    </cdr:from>
    <cdr:to>
      <cdr:x>0.48181</cdr:x>
      <cdr:y>0.94182</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4585038" y="412669"/>
          <a:ext cx="0" cy="347399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0.6616</cdr:x>
      <cdr:y>0.10116</cdr:y>
    </cdr:from>
    <cdr:to>
      <cdr:x>0.6616</cdr:x>
      <cdr:y>0.94299</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6296020" y="417456"/>
          <a:ext cx="0" cy="34740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0.84311</cdr:x>
      <cdr:y>0.0995</cdr:y>
    </cdr:from>
    <cdr:to>
      <cdr:x>0.84311</cdr:x>
      <cdr:y>0.94133</cdr:y>
    </cdr:to>
    <cdr:cxnSp macro="">
      <cdr:nvCxnSpPr>
        <cdr:cNvPr id="8" name="Přímá spojnice 7">
          <a:extLst xmlns:a="http://schemas.openxmlformats.org/drawingml/2006/main">
            <a:ext uri="{FF2B5EF4-FFF2-40B4-BE49-F238E27FC236}">
              <a16:creationId xmlns:a16="http://schemas.microsoft.com/office/drawing/2014/main" id="{9EE5FD8C-F0A8-487A-9B14-9062DEAFBD06}"/>
            </a:ext>
          </a:extLst>
        </cdr:cNvPr>
        <cdr:cNvCxnSpPr/>
      </cdr:nvCxnSpPr>
      <cdr:spPr>
        <a:xfrm xmlns:a="http://schemas.openxmlformats.org/drawingml/2006/main">
          <a:off x="8023323" y="410596"/>
          <a:ext cx="0" cy="34740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8.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B</a:t>
          </a:r>
          <a:r>
            <a:rPr lang="cs-CZ" sz="1200" b="1" baseline="0">
              <a:solidFill>
                <a:sysClr val="windowText" lastClr="000000"/>
              </a:solidFill>
              <a:latin typeface="+mn-lt"/>
            </a:rPr>
            <a:t>4: Annual </a:t>
          </a:r>
          <a:r>
            <a:rPr lang="en-GB" sz="1200" b="1" baseline="0">
              <a:solidFill>
                <a:sysClr val="windowText" lastClr="000000"/>
              </a:solidFill>
              <a:latin typeface="+mn-lt"/>
            </a:rPr>
            <a:t>probability assigned to annual </a:t>
          </a:r>
          <a:r>
            <a:rPr lang="cs-CZ" sz="1200" b="1" baseline="0">
              <a:solidFill>
                <a:sysClr val="windowText" lastClr="000000"/>
              </a:solidFill>
              <a:latin typeface="+mn-lt"/>
            </a:rPr>
            <a:t>% growth in </a:t>
          </a:r>
          <a:r>
            <a:rPr lang="en-GB" sz="1200" b="1" baseline="0">
              <a:solidFill>
                <a:sysClr val="windowText" lastClr="000000"/>
              </a:solidFill>
              <a:latin typeface="+mn-lt"/>
            </a:rPr>
            <a:t>EMPLOYMENT</a:t>
          </a:r>
          <a:r>
            <a:rPr lang="cs-CZ" sz="1200" b="1" baseline="0">
              <a:solidFill>
                <a:sysClr val="windowText" lastClr="000000"/>
              </a:solidFill>
              <a:latin typeface="+mn-lt"/>
            </a:rPr>
            <a:t> over the </a:t>
          </a:r>
          <a:r>
            <a:rPr lang="en-GB" sz="1200" b="1" baseline="0">
              <a:solidFill>
                <a:sysClr val="windowText" lastClr="000000"/>
              </a:solidFill>
              <a:latin typeface="+mn-lt"/>
            </a:rPr>
            <a:t>next year</a:t>
          </a:r>
          <a:endParaRPr lang="en-US" sz="1200" b="1">
            <a:solidFill>
              <a:sysClr val="windowText" lastClr="000000"/>
            </a:solidFill>
            <a:latin typeface="+mn-lt"/>
          </a:endParaRPr>
        </a:p>
      </cdr:txBody>
    </cdr:sp>
  </cdr:relSizeAnchor>
  <cdr:relSizeAnchor xmlns:cdr="http://schemas.openxmlformats.org/drawingml/2006/chartDrawing">
    <cdr:from>
      <cdr:x>0.11972</cdr:x>
      <cdr:y>0.1008</cdr:y>
    </cdr:from>
    <cdr:to>
      <cdr:x>0.11972</cdr:x>
      <cdr:y>0.94249</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139325" y="415975"/>
          <a:ext cx="0" cy="347345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0.30262</cdr:x>
      <cdr:y>0.10062</cdr:y>
    </cdr:from>
    <cdr:to>
      <cdr:x>0.30262</cdr:x>
      <cdr:y>0.94245</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2879820" y="415220"/>
          <a:ext cx="0" cy="34740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0.48135</cdr:x>
      <cdr:y>0.10257</cdr:y>
    </cdr:from>
    <cdr:to>
      <cdr:x>0.48135</cdr:x>
      <cdr:y>0.94439</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4580716" y="423275"/>
          <a:ext cx="0" cy="347398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0.66259</cdr:x>
      <cdr:y>0.1002</cdr:y>
    </cdr:from>
    <cdr:to>
      <cdr:x>0.66259</cdr:x>
      <cdr:y>0.94203</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6305445" y="413486"/>
          <a:ext cx="0" cy="347403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0.84256</cdr:x>
      <cdr:y>0.10375</cdr:y>
    </cdr:from>
    <cdr:to>
      <cdr:x>0.84256</cdr:x>
      <cdr:y>0.94558</cdr:y>
    </cdr:to>
    <cdr:cxnSp macro="">
      <cdr:nvCxnSpPr>
        <cdr:cNvPr id="8" name="Přímá spojnice 7">
          <a:extLst xmlns:a="http://schemas.openxmlformats.org/drawingml/2006/main">
            <a:ext uri="{FF2B5EF4-FFF2-40B4-BE49-F238E27FC236}">
              <a16:creationId xmlns:a16="http://schemas.microsoft.com/office/drawing/2014/main" id="{F0BF91F2-064C-433B-A285-32BF212CA88E}"/>
            </a:ext>
          </a:extLst>
        </cdr:cNvPr>
        <cdr:cNvCxnSpPr/>
      </cdr:nvCxnSpPr>
      <cdr:spPr>
        <a:xfrm xmlns:a="http://schemas.openxmlformats.org/drawingml/2006/main">
          <a:off x="8018031" y="428156"/>
          <a:ext cx="0" cy="347403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B2: Average growth of EMPLOYMENT over the past year</a:t>
          </a:r>
          <a:endParaRPr lang="cs-CZ" sz="1400">
            <a:solidFill>
              <a:sysClr val="windowText" lastClr="000000"/>
            </a:solidFill>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0.68756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551838" cy="3722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A6: Annual % growth in AVERAGE PRICES over the past year</a:t>
          </a:r>
          <a:endParaRPr lang="en-US" sz="1200" b="1">
            <a:solidFill>
              <a:sysClr val="windowText" lastClr="000000"/>
            </a:solidFill>
            <a:latin typeface="+mn-lt"/>
          </a:endParaRPr>
        </a:p>
      </cdr:txBody>
    </cdr:sp>
  </cdr:relSizeAnchor>
  <cdr:relSizeAnchor xmlns:cdr="http://schemas.openxmlformats.org/drawingml/2006/chartDrawing">
    <cdr:from>
      <cdr:x>0.16627</cdr:x>
      <cdr:y>0.10535</cdr:y>
    </cdr:from>
    <cdr:to>
      <cdr:x>0.16627</cdr:x>
      <cdr:y>0.94704</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582519" y="434592"/>
          <a:ext cx="0" cy="347210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0.52775</cdr:x>
      <cdr:y>0.10421</cdr:y>
    </cdr:from>
    <cdr:to>
      <cdr:x>0.52775</cdr:x>
      <cdr:y>0.94603</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5023030" y="429867"/>
          <a:ext cx="0" cy="347264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0.70703</cdr:x>
      <cdr:y>0.10393</cdr:y>
    </cdr:from>
    <cdr:to>
      <cdr:x>0.70703</cdr:x>
      <cdr:y>0.94575</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6729321" y="428735"/>
          <a:ext cx="0" cy="347263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0.89004</cdr:x>
      <cdr:y>0.10635</cdr:y>
    </cdr:from>
    <cdr:to>
      <cdr:x>0.89004</cdr:x>
      <cdr:y>0.94818</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8471131" y="438729"/>
          <a:ext cx="0" cy="347268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B5: Expected growth of EMPLOYMENT over the next year</a:t>
          </a:r>
          <a:endParaRPr lang="cs-CZ" sz="1400">
            <a:solidFill>
              <a:sysClr val="windowText" lastClr="000000"/>
            </a:solidFill>
            <a:effectLst/>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4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4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4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4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4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0.68756</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551838" cy="3722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A9: Average probability assigned to annual % growth in AVERAGE PRICES over the next year</a:t>
          </a:r>
          <a:endParaRPr lang="en-US" sz="1200" b="1">
            <a:solidFill>
              <a:sysClr val="windowText" lastClr="000000"/>
            </a:solidFill>
            <a:latin typeface="+mn-lt"/>
          </a:endParaRPr>
        </a:p>
      </cdr:txBody>
    </cdr:sp>
  </cdr:relSizeAnchor>
  <cdr:relSizeAnchor xmlns:cdr="http://schemas.openxmlformats.org/drawingml/2006/chartDrawing">
    <cdr:from>
      <cdr:x>0.11906</cdr:x>
      <cdr:y>0.09871</cdr:y>
    </cdr:from>
    <cdr:to>
      <cdr:x>0.11906</cdr:x>
      <cdr:y>0.9404</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142666" y="413199"/>
          <a:ext cx="0" cy="352332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0.30168</cdr:x>
      <cdr:y>0.09695</cdr:y>
    </cdr:from>
    <cdr:to>
      <cdr:x>0.30168</cdr:x>
      <cdr:y>0.93877</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2895238" y="405848"/>
          <a:ext cx="0" cy="352386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0.4814</cdr:x>
      <cdr:y>0.09986</cdr:y>
    </cdr:from>
    <cdr:to>
      <cdr:x>0.4814</cdr:x>
      <cdr:y>0.94168</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4620062" y="418013"/>
          <a:ext cx="0" cy="352386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0.66043</cdr:x>
      <cdr:y>0.09782</cdr:y>
    </cdr:from>
    <cdr:to>
      <cdr:x>0.66043</cdr:x>
      <cdr:y>0.93965</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6338225" y="409490"/>
          <a:ext cx="0" cy="35239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0.84162</cdr:x>
      <cdr:y>0.09859</cdr:y>
    </cdr:from>
    <cdr:to>
      <cdr:x>0.84162</cdr:x>
      <cdr:y>0.94042</cdr:y>
    </cdr:to>
    <cdr:cxnSp macro="">
      <cdr:nvCxnSpPr>
        <cdr:cNvPr id="9" name="Přímá spojnice 8">
          <a:extLst xmlns:a="http://schemas.openxmlformats.org/drawingml/2006/main">
            <a:ext uri="{FF2B5EF4-FFF2-40B4-BE49-F238E27FC236}">
              <a16:creationId xmlns:a16="http://schemas.microsoft.com/office/drawing/2014/main" id="{1CCD9CEF-99D6-41E4-BD8C-E18F6133FD5F}"/>
            </a:ext>
          </a:extLst>
        </cdr:cNvPr>
        <cdr:cNvCxnSpPr/>
      </cdr:nvCxnSpPr>
      <cdr:spPr>
        <a:xfrm xmlns:a="http://schemas.openxmlformats.org/drawingml/2006/main">
          <a:off x="8077130" y="412712"/>
          <a:ext cx="0" cy="35239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5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5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255270</xdr:colOff>
      <xdr:row>1</xdr:row>
      <xdr:rowOff>60960</xdr:rowOff>
    </xdr:from>
    <xdr:to>
      <xdr:col>16</xdr:col>
      <xdr:colOff>111520</xdr:colOff>
      <xdr:row>24</xdr:row>
      <xdr:rowOff>20882</xdr:rowOff>
    </xdr:to>
    <xdr:graphicFrame macro="">
      <xdr:nvGraphicFramePr>
        <xdr:cNvPr id="2" name="Diagramm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245003</xdr:colOff>
      <xdr:row>72</xdr:row>
      <xdr:rowOff>73555</xdr:rowOff>
    </xdr:from>
    <xdr:to>
      <xdr:col>16</xdr:col>
      <xdr:colOff>101253</xdr:colOff>
      <xdr:row>95</xdr:row>
      <xdr:rowOff>33477</xdr:rowOff>
    </xdr:to>
    <xdr:graphicFrame macro="">
      <xdr:nvGraphicFramePr>
        <xdr:cNvPr id="19" name="Diagramm 2">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291042</xdr:colOff>
      <xdr:row>1</xdr:row>
      <xdr:rowOff>89958</xdr:rowOff>
    </xdr:from>
    <xdr:to>
      <xdr:col>23</xdr:col>
      <xdr:colOff>605368</xdr:colOff>
      <xdr:row>19</xdr:row>
      <xdr:rowOff>123295</xdr:rowOff>
    </xdr:to>
    <xdr:graphicFrame macro="">
      <xdr:nvGraphicFramePr>
        <xdr:cNvPr id="36" name="Chart 1">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402168</xdr:colOff>
      <xdr:row>72</xdr:row>
      <xdr:rowOff>105836</xdr:rowOff>
    </xdr:from>
    <xdr:to>
      <xdr:col>24</xdr:col>
      <xdr:colOff>486834</xdr:colOff>
      <xdr:row>90</xdr:row>
      <xdr:rowOff>139173</xdr:rowOff>
    </xdr:to>
    <xdr:graphicFrame macro="">
      <xdr:nvGraphicFramePr>
        <xdr:cNvPr id="37" name="Chart 1">
          <a:extLst>
            <a:ext uri="{FF2B5EF4-FFF2-40B4-BE49-F238E27FC236}">
              <a16:creationId xmlns:a16="http://schemas.microsoft.com/office/drawing/2014/main" id="{00000000-0008-0000-06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252413</xdr:colOff>
      <xdr:row>27</xdr:row>
      <xdr:rowOff>100012</xdr:rowOff>
    </xdr:from>
    <xdr:to>
      <xdr:col>26</xdr:col>
      <xdr:colOff>433251</xdr:colOff>
      <xdr:row>69</xdr:row>
      <xdr:rowOff>23660</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1764507" y="6469856"/>
          <a:ext cx="15361307" cy="7924648"/>
          <a:chOff x="1871663" y="6201304"/>
          <a:chExt cx="16320421" cy="7480148"/>
        </a:xfrm>
      </xdr:grpSpPr>
      <xdr:grpSp>
        <xdr:nvGrpSpPr>
          <xdr:cNvPr id="3" name="Group 3">
            <a:extLst>
              <a:ext uri="{FF2B5EF4-FFF2-40B4-BE49-F238E27FC236}">
                <a16:creationId xmlns:a16="http://schemas.microsoft.com/office/drawing/2014/main" id="{00000000-0008-0000-0600-000003000000}"/>
              </a:ext>
            </a:extLst>
          </xdr:cNvPr>
          <xdr:cNvGrpSpPr/>
        </xdr:nvGrpSpPr>
        <xdr:grpSpPr>
          <a:xfrm>
            <a:off x="1871663" y="6201304"/>
            <a:ext cx="16320421" cy="7172990"/>
            <a:chOff x="664029" y="6338311"/>
            <a:chExt cx="16271285" cy="7222024"/>
          </a:xfrm>
        </xdr:grpSpPr>
        <xdr:grpSp>
          <xdr:nvGrpSpPr>
            <xdr:cNvPr id="4" name="Group 4">
              <a:extLst>
                <a:ext uri="{FF2B5EF4-FFF2-40B4-BE49-F238E27FC236}">
                  <a16:creationId xmlns:a16="http://schemas.microsoft.com/office/drawing/2014/main" id="{00000000-0008-0000-0600-000004000000}"/>
                </a:ext>
              </a:extLst>
            </xdr:cNvPr>
            <xdr:cNvGrpSpPr/>
          </xdr:nvGrpSpPr>
          <xdr:grpSpPr>
            <a:xfrm>
              <a:off x="688385" y="6678386"/>
              <a:ext cx="16246929" cy="6881949"/>
              <a:chOff x="829899" y="6153694"/>
              <a:chExt cx="16246929" cy="6881949"/>
            </a:xfrm>
          </xdr:grpSpPr>
          <xdr:graphicFrame macro="">
            <xdr:nvGraphicFramePr>
              <xdr:cNvPr id="6" name="Chart 6">
                <a:extLst>
                  <a:ext uri="{FF2B5EF4-FFF2-40B4-BE49-F238E27FC236}">
                    <a16:creationId xmlns:a16="http://schemas.microsoft.com/office/drawing/2014/main" id="{00000000-0008-0000-0600-000006000000}"/>
                  </a:ext>
                </a:extLst>
              </xdr:cNvPr>
              <xdr:cNvGraphicFramePr/>
            </xdr:nvGraphicFramePr>
            <xdr:xfrm>
              <a:off x="829899" y="6161313"/>
              <a:ext cx="3249386" cy="247126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7">
                <a:extLst>
                  <a:ext uri="{FF2B5EF4-FFF2-40B4-BE49-F238E27FC236}">
                    <a16:creationId xmlns:a16="http://schemas.microsoft.com/office/drawing/2014/main" id="{00000000-0008-0000-0600-000007000000}"/>
                  </a:ext>
                </a:extLst>
              </xdr:cNvPr>
              <xdr:cNvGraphicFramePr>
                <a:graphicFrameLocks/>
              </xdr:cNvGraphicFramePr>
            </xdr:nvGraphicFramePr>
            <xdr:xfrm>
              <a:off x="4079285" y="6153694"/>
              <a:ext cx="3249386" cy="2304779"/>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8" name="Chart 8">
                <a:extLst>
                  <a:ext uri="{FF2B5EF4-FFF2-40B4-BE49-F238E27FC236}">
                    <a16:creationId xmlns:a16="http://schemas.microsoft.com/office/drawing/2014/main" id="{00000000-0008-0000-0600-000008000000}"/>
                  </a:ext>
                </a:extLst>
              </xdr:cNvPr>
              <xdr:cNvGraphicFramePr>
                <a:graphicFrameLocks/>
              </xdr:cNvGraphicFramePr>
            </xdr:nvGraphicFramePr>
            <xdr:xfrm>
              <a:off x="7328671" y="6153694"/>
              <a:ext cx="3249385" cy="230260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9" name="Chart 9">
                <a:extLst>
                  <a:ext uri="{FF2B5EF4-FFF2-40B4-BE49-F238E27FC236}">
                    <a16:creationId xmlns:a16="http://schemas.microsoft.com/office/drawing/2014/main" id="{00000000-0008-0000-0600-000009000000}"/>
                  </a:ext>
                </a:extLst>
              </xdr:cNvPr>
              <xdr:cNvGraphicFramePr>
                <a:graphicFrameLocks/>
              </xdr:cNvGraphicFramePr>
            </xdr:nvGraphicFramePr>
            <xdr:xfrm>
              <a:off x="10578056" y="6161314"/>
              <a:ext cx="3249386" cy="2302602"/>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 name="Chart 10">
                <a:extLst>
                  <a:ext uri="{FF2B5EF4-FFF2-40B4-BE49-F238E27FC236}">
                    <a16:creationId xmlns:a16="http://schemas.microsoft.com/office/drawing/2014/main" id="{00000000-0008-0000-0600-00000A000000}"/>
                  </a:ext>
                </a:extLst>
              </xdr:cNvPr>
              <xdr:cNvGraphicFramePr>
                <a:graphicFrameLocks/>
              </xdr:cNvGraphicFramePr>
            </xdr:nvGraphicFramePr>
            <xdr:xfrm>
              <a:off x="13827442" y="6161314"/>
              <a:ext cx="3249386" cy="230260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1" name="Chart 11">
                <a:extLst>
                  <a:ext uri="{FF2B5EF4-FFF2-40B4-BE49-F238E27FC236}">
                    <a16:creationId xmlns:a16="http://schemas.microsoft.com/office/drawing/2014/main" id="{00000000-0008-0000-0600-00000B000000}"/>
                  </a:ext>
                </a:extLst>
              </xdr:cNvPr>
              <xdr:cNvGraphicFramePr>
                <a:graphicFrameLocks/>
              </xdr:cNvGraphicFramePr>
            </xdr:nvGraphicFramePr>
            <xdr:xfrm>
              <a:off x="2313215" y="8447041"/>
              <a:ext cx="3249386" cy="2302602"/>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2" name="Chart 12">
                <a:extLst>
                  <a:ext uri="{FF2B5EF4-FFF2-40B4-BE49-F238E27FC236}">
                    <a16:creationId xmlns:a16="http://schemas.microsoft.com/office/drawing/2014/main" id="{00000000-0008-0000-0600-00000C000000}"/>
                  </a:ext>
                </a:extLst>
              </xdr:cNvPr>
              <xdr:cNvGraphicFramePr>
                <a:graphicFrameLocks/>
              </xdr:cNvGraphicFramePr>
            </xdr:nvGraphicFramePr>
            <xdr:xfrm>
              <a:off x="5562601" y="8447041"/>
              <a:ext cx="3249386" cy="2302602"/>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3" name="Chart 13">
                <a:extLst>
                  <a:ext uri="{FF2B5EF4-FFF2-40B4-BE49-F238E27FC236}">
                    <a16:creationId xmlns:a16="http://schemas.microsoft.com/office/drawing/2014/main" id="{00000000-0008-0000-0600-00000D000000}"/>
                  </a:ext>
                </a:extLst>
              </xdr:cNvPr>
              <xdr:cNvGraphicFramePr>
                <a:graphicFrameLocks/>
              </xdr:cNvGraphicFramePr>
            </xdr:nvGraphicFramePr>
            <xdr:xfrm>
              <a:off x="8806544" y="8447041"/>
              <a:ext cx="3249385" cy="2302602"/>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4" name="Chart 14">
                <a:extLst>
                  <a:ext uri="{FF2B5EF4-FFF2-40B4-BE49-F238E27FC236}">
                    <a16:creationId xmlns:a16="http://schemas.microsoft.com/office/drawing/2014/main" id="{00000000-0008-0000-0600-00000E000000}"/>
                  </a:ext>
                </a:extLst>
              </xdr:cNvPr>
              <xdr:cNvGraphicFramePr>
                <a:graphicFrameLocks/>
              </xdr:cNvGraphicFramePr>
            </xdr:nvGraphicFramePr>
            <xdr:xfrm>
              <a:off x="12055929" y="8447041"/>
              <a:ext cx="3249386" cy="2302602"/>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5" name="Chart 15">
                <a:extLst>
                  <a:ext uri="{FF2B5EF4-FFF2-40B4-BE49-F238E27FC236}">
                    <a16:creationId xmlns:a16="http://schemas.microsoft.com/office/drawing/2014/main" id="{00000000-0008-0000-0600-00000F000000}"/>
                  </a:ext>
                </a:extLst>
              </xdr:cNvPr>
              <xdr:cNvGraphicFramePr>
                <a:graphicFrameLocks/>
              </xdr:cNvGraphicFramePr>
            </xdr:nvGraphicFramePr>
            <xdr:xfrm>
              <a:off x="2313215" y="10733041"/>
              <a:ext cx="3249386" cy="2302602"/>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6" name="Chart 16">
                <a:extLst>
                  <a:ext uri="{FF2B5EF4-FFF2-40B4-BE49-F238E27FC236}">
                    <a16:creationId xmlns:a16="http://schemas.microsoft.com/office/drawing/2014/main" id="{00000000-0008-0000-0600-000010000000}"/>
                  </a:ext>
                </a:extLst>
              </xdr:cNvPr>
              <xdr:cNvGraphicFramePr>
                <a:graphicFrameLocks/>
              </xdr:cNvGraphicFramePr>
            </xdr:nvGraphicFramePr>
            <xdr:xfrm>
              <a:off x="5557158" y="10733041"/>
              <a:ext cx="3249386" cy="2302602"/>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7" name="Chart 17">
                <a:extLst>
                  <a:ext uri="{FF2B5EF4-FFF2-40B4-BE49-F238E27FC236}">
                    <a16:creationId xmlns:a16="http://schemas.microsoft.com/office/drawing/2014/main" id="{00000000-0008-0000-0600-000011000000}"/>
                  </a:ext>
                </a:extLst>
              </xdr:cNvPr>
              <xdr:cNvGraphicFramePr>
                <a:graphicFrameLocks/>
              </xdr:cNvGraphicFramePr>
            </xdr:nvGraphicFramePr>
            <xdr:xfrm>
              <a:off x="8806544" y="10733041"/>
              <a:ext cx="3249385" cy="2302602"/>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8" name="Chart 18">
                <a:extLst>
                  <a:ext uri="{FF2B5EF4-FFF2-40B4-BE49-F238E27FC236}">
                    <a16:creationId xmlns:a16="http://schemas.microsoft.com/office/drawing/2014/main" id="{00000000-0008-0000-0600-000012000000}"/>
                  </a:ext>
                </a:extLst>
              </xdr:cNvPr>
              <xdr:cNvGraphicFramePr>
                <a:graphicFrameLocks/>
              </xdr:cNvGraphicFramePr>
            </xdr:nvGraphicFramePr>
            <xdr:xfrm>
              <a:off x="12072257" y="10733041"/>
              <a:ext cx="3249386" cy="2302602"/>
            </xdr:xfrm>
            <a:graphic>
              <a:graphicData uri="http://schemas.openxmlformats.org/drawingml/2006/chart">
                <c:chart xmlns:c="http://schemas.openxmlformats.org/drawingml/2006/chart" xmlns:r="http://schemas.openxmlformats.org/officeDocument/2006/relationships" r:id="rId17"/>
              </a:graphicData>
            </a:graphic>
          </xdr:graphicFrame>
        </xdr:grpSp>
        <xdr:sp macro="" textlink="">
          <xdr:nvSpPr>
            <xdr:cNvPr id="5" name="TextBox 5">
              <a:extLst>
                <a:ext uri="{FF2B5EF4-FFF2-40B4-BE49-F238E27FC236}">
                  <a16:creationId xmlns:a16="http://schemas.microsoft.com/office/drawing/2014/main" id="{00000000-0008-0000-0600-000005000000}"/>
                </a:ext>
              </a:extLst>
            </xdr:cNvPr>
            <xdr:cNvSpPr txBox="1"/>
          </xdr:nvSpPr>
          <xdr:spPr>
            <a:xfrm>
              <a:off x="664029" y="6338311"/>
              <a:ext cx="16241485" cy="4108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b="1">
                  <a:solidFill>
                    <a:sysClr val="windowText" lastClr="000000"/>
                  </a:solidFill>
                </a:rPr>
                <a:t>Figure </a:t>
              </a:r>
              <a:r>
                <a:rPr lang="cs-CZ" sz="1400" b="1">
                  <a:solidFill>
                    <a:sysClr val="windowText" lastClr="000000"/>
                  </a:solidFill>
                </a:rPr>
                <a:t>C3:</a:t>
              </a:r>
              <a:r>
                <a:rPr lang="cs-CZ" sz="1400" b="1" baseline="0">
                  <a:solidFill>
                    <a:sysClr val="windowText" lastClr="000000"/>
                  </a:solidFill>
                </a:rPr>
                <a:t> Annual and expected % growth in CAPITAL EXPENDITURE over the past and next year by industry</a:t>
              </a:r>
              <a:endParaRPr lang="en-GB" sz="1400" b="1">
                <a:solidFill>
                  <a:sysClr val="windowText" lastClr="000000"/>
                </a:solidFill>
              </a:endParaRPr>
            </a:p>
          </xdr:txBody>
        </xdr:sp>
      </xdr:grpSp>
      <xdr:sp macro="" textlink="">
        <xdr:nvSpPr>
          <xdr:cNvPr id="38" name="TextBox 17">
            <a:extLst>
              <a:ext uri="{FF2B5EF4-FFF2-40B4-BE49-F238E27FC236}">
                <a16:creationId xmlns:a16="http://schemas.microsoft.com/office/drawing/2014/main" id="{00000000-0008-0000-0600-000026000000}"/>
              </a:ext>
            </a:extLst>
          </xdr:cNvPr>
          <xdr:cNvSpPr txBox="1"/>
        </xdr:nvSpPr>
        <xdr:spPr>
          <a:xfrm>
            <a:off x="3305705" y="13345053"/>
            <a:ext cx="13165668" cy="3363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pPr algn="ctr"/>
            <a:r>
              <a:rPr lang="cs-CZ" sz="900" b="1">
                <a:solidFill>
                  <a:sysClr val="windowText" lastClr="000000"/>
                </a:solidFill>
              </a:rPr>
              <a:t>Annual Growth	</a:t>
            </a:r>
            <a:r>
              <a:rPr lang="cs-CZ" sz="900" b="1" baseline="0">
                <a:solidFill>
                  <a:sysClr val="windowText" lastClr="000000"/>
                </a:solidFill>
              </a:rPr>
              <a:t>                   </a:t>
            </a:r>
            <a:r>
              <a:rPr lang="cs-CZ" sz="900" b="1">
                <a:solidFill>
                  <a:sysClr val="windowText" lastClr="000000"/>
                </a:solidFill>
              </a:rPr>
              <a:t>Expected</a:t>
            </a:r>
            <a:r>
              <a:rPr lang="cs-CZ" sz="900" b="1" baseline="0">
                <a:solidFill>
                  <a:sysClr val="windowText" lastClr="000000"/>
                </a:solidFill>
              </a:rPr>
              <a:t> Growth</a:t>
            </a:r>
            <a:endParaRPr lang="en-GB" sz="900" b="1">
              <a:solidFill>
                <a:sysClr val="windowText" lastClr="000000"/>
              </a:solidFill>
            </a:endParaRPr>
          </a:p>
        </xdr:txBody>
      </xdr:sp>
      <xdr:cxnSp macro="">
        <xdr:nvCxnSpPr>
          <xdr:cNvPr id="39" name="Přímá spojnice 74">
            <a:extLst>
              <a:ext uri="{FF2B5EF4-FFF2-40B4-BE49-F238E27FC236}">
                <a16:creationId xmlns:a16="http://schemas.microsoft.com/office/drawing/2014/main" id="{00000000-0008-0000-0600-000027000000}"/>
              </a:ext>
            </a:extLst>
          </xdr:cNvPr>
          <xdr:cNvCxnSpPr/>
        </xdr:nvCxnSpPr>
        <xdr:spPr>
          <a:xfrm>
            <a:off x="8327497" y="13575619"/>
            <a:ext cx="400249" cy="0"/>
          </a:xfrm>
          <a:prstGeom prst="line">
            <a:avLst/>
          </a:prstGeom>
          <a:ln w="28575">
            <a:solidFill>
              <a:srgbClr val="F78B09"/>
            </a:solidFill>
          </a:ln>
        </xdr:spPr>
        <xdr:style>
          <a:lnRef idx="1">
            <a:schemeClr val="accent1"/>
          </a:lnRef>
          <a:fillRef idx="0">
            <a:schemeClr val="accent1"/>
          </a:fillRef>
          <a:effectRef idx="0">
            <a:schemeClr val="accent1"/>
          </a:effectRef>
          <a:fontRef idx="minor">
            <a:schemeClr val="tx1"/>
          </a:fontRef>
        </xdr:style>
      </xdr:cxnSp>
      <xdr:cxnSp macro="">
        <xdr:nvCxnSpPr>
          <xdr:cNvPr id="40" name="Přímá spojnice 74">
            <a:extLst>
              <a:ext uri="{FF2B5EF4-FFF2-40B4-BE49-F238E27FC236}">
                <a16:creationId xmlns:a16="http://schemas.microsoft.com/office/drawing/2014/main" id="{00000000-0008-0000-0600-000028000000}"/>
              </a:ext>
            </a:extLst>
          </xdr:cNvPr>
          <xdr:cNvCxnSpPr/>
        </xdr:nvCxnSpPr>
        <xdr:spPr>
          <a:xfrm>
            <a:off x="9707563" y="13569268"/>
            <a:ext cx="400249" cy="0"/>
          </a:xfrm>
          <a:prstGeom prst="line">
            <a:avLst/>
          </a:prstGeom>
          <a:ln w="28575">
            <a:solidFill>
              <a:srgbClr val="FFC00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549116</xdr:colOff>
      <xdr:row>3</xdr:row>
      <xdr:rowOff>117765</xdr:rowOff>
    </xdr:from>
    <xdr:to>
      <xdr:col>5</xdr:col>
      <xdr:colOff>549116</xdr:colOff>
      <xdr:row>22</xdr:row>
      <xdr:rowOff>149132</xdr:rowOff>
    </xdr:to>
    <xdr:cxnSp macro="">
      <xdr:nvCxnSpPr>
        <xdr:cNvPr id="26" name="Přímá spojnice 11">
          <a:extLst>
            <a:ext uri="{FF2B5EF4-FFF2-40B4-BE49-F238E27FC236}">
              <a16:creationId xmlns:a16="http://schemas.microsoft.com/office/drawing/2014/main" id="{00000000-0008-0000-0600-00001A000000}"/>
            </a:ext>
          </a:extLst>
        </xdr:cNvPr>
        <xdr:cNvCxnSpPr/>
      </xdr:nvCxnSpPr>
      <xdr:spPr>
        <a:xfrm>
          <a:off x="4755992" y="1276641"/>
          <a:ext cx="0" cy="34497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C</a:t>
          </a:r>
          <a:r>
            <a:rPr lang="cs-CZ" sz="1200" b="1" baseline="0">
              <a:solidFill>
                <a:sysClr val="windowText" lastClr="000000"/>
              </a:solidFill>
              <a:latin typeface="+mn-lt"/>
            </a:rPr>
            <a:t>1: Annual % growth in </a:t>
          </a:r>
          <a:r>
            <a:rPr lang="en-GB" sz="1200" b="1" baseline="0">
              <a:solidFill>
                <a:sysClr val="windowText" lastClr="000000"/>
              </a:solidFill>
              <a:latin typeface="+mn-lt"/>
            </a:rPr>
            <a:t>CAPITAL EXPENDITURE</a:t>
          </a:r>
          <a:r>
            <a:rPr lang="cs-CZ" sz="1200" b="1" baseline="0">
              <a:solidFill>
                <a:sysClr val="windowText" lastClr="000000"/>
              </a:solidFill>
              <a:latin typeface="+mn-lt"/>
            </a:rPr>
            <a:t> over the past year</a:t>
          </a:r>
          <a:endParaRPr lang="en-US" sz="1200" b="1">
            <a:solidFill>
              <a:sysClr val="windowText" lastClr="000000"/>
            </a:solidFill>
            <a:latin typeface="+mn-lt"/>
          </a:endParaRPr>
        </a:p>
      </cdr:txBody>
    </cdr:sp>
  </cdr:relSizeAnchor>
  <cdr:relSizeAnchor xmlns:cdr="http://schemas.openxmlformats.org/drawingml/2006/chartDrawing">
    <cdr:from>
      <cdr:x>0.16502</cdr:x>
      <cdr:y>0.10033</cdr:y>
    </cdr:from>
    <cdr:to>
      <cdr:x>0.16502</cdr:x>
      <cdr:y>0.94202</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574270" y="411165"/>
          <a:ext cx="0" cy="34492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0.48245</cdr:x>
      <cdr:y>0.10234</cdr:y>
    </cdr:from>
    <cdr:to>
      <cdr:x>0.48245</cdr:x>
      <cdr:y>0.94416</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4602534" y="419390"/>
          <a:ext cx="0" cy="34497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0.66302</cdr:x>
      <cdr:y>0.1029</cdr:y>
    </cdr:from>
    <cdr:to>
      <cdr:x>0.66302</cdr:x>
      <cdr:y>0.94472</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6325203" y="421685"/>
          <a:ext cx="0" cy="34497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0.84355</cdr:x>
      <cdr:y>0.1037</cdr:y>
    </cdr:from>
    <cdr:to>
      <cdr:x>0.84355</cdr:x>
      <cdr:y>0.94554</cdr:y>
    </cdr:to>
    <cdr:cxnSp macro="">
      <cdr:nvCxnSpPr>
        <cdr:cNvPr id="14" name="Přímá spojnice 13">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8047482" y="424959"/>
          <a:ext cx="0" cy="344986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6.xml><?xml version="1.0" encoding="utf-8"?>
<c:userShapes xmlns:c="http://schemas.openxmlformats.org/drawingml/2006/chart">
  <cdr:relSizeAnchor xmlns:cdr="http://schemas.openxmlformats.org/drawingml/2006/chartDrawing">
    <cdr:from>
      <cdr:x>0</cdr:x>
      <cdr:y>0</cdr:y>
    </cdr:from>
    <cdr:to>
      <cdr:x>0.78719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6824662" cy="36433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a:t>
          </a:r>
          <a:r>
            <a:rPr lang="en-GB" sz="1200" b="1" baseline="0">
              <a:solidFill>
                <a:sysClr val="windowText" lastClr="000000"/>
              </a:solidFill>
              <a:latin typeface="+mn-lt"/>
            </a:rPr>
            <a:t>C</a:t>
          </a:r>
          <a:r>
            <a:rPr lang="cs-CZ" sz="1200" b="1" baseline="0">
              <a:solidFill>
                <a:sysClr val="windowText" lastClr="000000"/>
              </a:solidFill>
              <a:latin typeface="+mn-lt"/>
            </a:rPr>
            <a:t>4: Average probability assigned to annual % growth in CAPITAL EXPENDITURE over the next year</a:t>
          </a:r>
          <a:endParaRPr lang="en-US" sz="1200" b="1">
            <a:solidFill>
              <a:sysClr val="windowText" lastClr="000000"/>
            </a:solidFill>
            <a:latin typeface="+mn-lt"/>
          </a:endParaRPr>
        </a:p>
      </cdr:txBody>
    </cdr:sp>
  </cdr:relSizeAnchor>
  <cdr:relSizeAnchor xmlns:cdr="http://schemas.openxmlformats.org/drawingml/2006/chartDrawing">
    <cdr:from>
      <cdr:x>0.1216</cdr:x>
      <cdr:y>0.07896</cdr:y>
    </cdr:from>
    <cdr:to>
      <cdr:x>0.1216</cdr:x>
      <cdr:y>0.92065</cdr:y>
    </cdr:to>
    <cdr:cxnSp macro="">
      <cdr:nvCxnSpPr>
        <cdr:cNvPr id="7" name="Přímá spojnice 6">
          <a:extLst xmlns:a="http://schemas.openxmlformats.org/drawingml/2006/main">
            <a:ext uri="{FF2B5EF4-FFF2-40B4-BE49-F238E27FC236}">
              <a16:creationId xmlns:a16="http://schemas.microsoft.com/office/drawing/2014/main" id="{5C77F8D7-1DA6-49A9-8FFD-17F5EE64BB76}"/>
            </a:ext>
          </a:extLst>
        </cdr:cNvPr>
        <cdr:cNvCxnSpPr/>
      </cdr:nvCxnSpPr>
      <cdr:spPr>
        <a:xfrm xmlns:a="http://schemas.openxmlformats.org/drawingml/2006/main" flipH="1">
          <a:off x="1102154" y="342785"/>
          <a:ext cx="0" cy="36541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0.30116</cdr:x>
      <cdr:y>0.10278</cdr:y>
    </cdr:from>
    <cdr:to>
      <cdr:x>0.30116</cdr:x>
      <cdr:y>0.9446</cdr:y>
    </cdr:to>
    <cdr:cxnSp macro="">
      <cdr:nvCxnSpPr>
        <cdr:cNvPr id="12" name="Přímá spojnice 11">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a:off x="2888039" y="418065"/>
          <a:ext cx="0" cy="34241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0.48038</cdr:x>
      <cdr:y>0.099</cdr:y>
    </cdr:from>
    <cdr:to>
      <cdr:x>0.48038</cdr:x>
      <cdr:y>0.94082</cdr:y>
    </cdr:to>
    <cdr:cxnSp macro="">
      <cdr:nvCxnSpPr>
        <cdr:cNvPr id="13" name="Přímá spojnice 12">
          <a:extLst xmlns:a="http://schemas.openxmlformats.org/drawingml/2006/main">
            <a:ext uri="{FF2B5EF4-FFF2-40B4-BE49-F238E27FC236}">
              <a16:creationId xmlns:a16="http://schemas.microsoft.com/office/drawing/2014/main" id="{82AAFE7F-F749-42D3-99BD-E52AFCF162BC}"/>
            </a:ext>
          </a:extLst>
        </cdr:cNvPr>
        <cdr:cNvCxnSpPr/>
      </cdr:nvCxnSpPr>
      <cdr:spPr>
        <a:xfrm xmlns:a="http://schemas.openxmlformats.org/drawingml/2006/main" flipH="1">
          <a:off x="4606686" y="402698"/>
          <a:ext cx="0" cy="342417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0.66361</cdr:x>
      <cdr:y>0.10351</cdr:y>
    </cdr:from>
    <cdr:to>
      <cdr:x>0.66361</cdr:x>
      <cdr:y>0.94533</cdr:y>
    </cdr:to>
    <cdr:cxnSp macro="">
      <cdr:nvCxnSpPr>
        <cdr:cNvPr id="8" name="Přímá spojnice 7">
          <a:extLst xmlns:a="http://schemas.openxmlformats.org/drawingml/2006/main">
            <a:ext uri="{FF2B5EF4-FFF2-40B4-BE49-F238E27FC236}">
              <a16:creationId xmlns:a16="http://schemas.microsoft.com/office/drawing/2014/main" id="{A2744064-C914-4816-82B5-C173E5EA0F5E}"/>
            </a:ext>
          </a:extLst>
        </cdr:cNvPr>
        <cdr:cNvCxnSpPr/>
      </cdr:nvCxnSpPr>
      <cdr:spPr>
        <a:xfrm xmlns:a="http://schemas.openxmlformats.org/drawingml/2006/main" flipH="1">
          <a:off x="6363796" y="421033"/>
          <a:ext cx="0" cy="342417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0.84419</cdr:x>
      <cdr:y>0.10042</cdr:y>
    </cdr:from>
    <cdr:to>
      <cdr:x>0.84419</cdr:x>
      <cdr:y>0.94211</cdr:y>
    </cdr:to>
    <cdr:cxnSp macro="">
      <cdr:nvCxnSpPr>
        <cdr:cNvPr id="9" name="Přímá spojnice 6">
          <a:extLst xmlns:a="http://schemas.openxmlformats.org/drawingml/2006/main">
            <a:ext uri="{FF2B5EF4-FFF2-40B4-BE49-F238E27FC236}">
              <a16:creationId xmlns:a16="http://schemas.microsoft.com/office/drawing/2014/main" id="{20239913-D442-46B8-A36E-CB40A718C2F0}"/>
            </a:ext>
          </a:extLst>
        </cdr:cNvPr>
        <cdr:cNvCxnSpPr/>
      </cdr:nvCxnSpPr>
      <cdr:spPr>
        <a:xfrm xmlns:a="http://schemas.openxmlformats.org/drawingml/2006/main" flipH="1">
          <a:off x="8095462" y="408448"/>
          <a:ext cx="0" cy="342364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C2: Average growth of CAPITAL EXPENDITURE over the past year</a:t>
          </a:r>
          <a:endParaRPr lang="cs-CZ" sz="1400">
            <a:solidFill>
              <a:sysClr val="windowText" lastClr="000000"/>
            </a:solidFill>
            <a:effectLst/>
          </a:endParaRPr>
        </a:p>
      </cdr:txBody>
    </cdr:sp>
  </cdr:relSizeAnchor>
</c:userShapes>
</file>

<file path=xl/drawings/drawing5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C5: Expected growth of CAPITAL EXPENDITURE over the next year</a:t>
          </a:r>
          <a:endParaRPr lang="cs-CZ" sz="1400">
            <a:solidFill>
              <a:sysClr val="windowText" lastClr="000000"/>
            </a:solidFill>
            <a:effectLst/>
          </a:endParaRPr>
        </a:p>
      </cdr:txBody>
    </cdr:sp>
  </cdr:relSizeAnchor>
</c:userShapes>
</file>

<file path=xl/drawings/drawing5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solidFill>
                <a:sysClr val="windowText" lastClr="000000"/>
              </a:solidFill>
              <a:effectLst/>
              <a:latin typeface="+mn-lt"/>
              <a:ea typeface="+mn-ea"/>
              <a:cs typeface="+mn-cs"/>
            </a:rPr>
            <a:t>Figure</a:t>
          </a:r>
          <a:r>
            <a:rPr lang="cs-CZ" sz="1200" b="1" baseline="0">
              <a:solidFill>
                <a:sysClr val="windowText" lastClr="000000"/>
              </a:solidFill>
              <a:effectLst/>
              <a:latin typeface="+mn-lt"/>
              <a:ea typeface="+mn-ea"/>
              <a:cs typeface="+mn-cs"/>
            </a:rPr>
            <a:t> A2: Average growth of SALES REVENUE over the past year</a:t>
          </a:r>
          <a:endParaRPr lang="cs-CZ" sz="1400">
            <a:solidFill>
              <a:sysClr val="windowText" lastClr="000000"/>
            </a:solidFill>
            <a:effectLst/>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drawings/drawing6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CONSTRUCTION</a:t>
          </a:r>
          <a:endParaRPr lang="en-US" sz="1200" b="1">
            <a:solidFill>
              <a:sysClr val="windowText" lastClr="000000"/>
            </a:solidFill>
            <a:latin typeface="+mn-lt"/>
          </a:endParaRPr>
        </a:p>
      </cdr:txBody>
    </cdr:sp>
  </cdr:relSizeAnchor>
</c:userShapes>
</file>

<file path=xl/drawings/drawing62.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WHOLESALE &amp; RETAIL</a:t>
          </a:r>
          <a:endParaRPr lang="en-US" sz="1200" b="1">
            <a:solidFill>
              <a:sysClr val="windowText" lastClr="000000"/>
            </a:solidFill>
            <a:latin typeface="+mn-lt"/>
          </a:endParaRPr>
        </a:p>
      </cdr:txBody>
    </cdr:sp>
  </cdr:relSizeAnchor>
</c:userShapes>
</file>

<file path=xl/drawings/drawing63.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TRANSPORT &amp; STORAGE</a:t>
          </a:r>
          <a:endParaRPr lang="en-US" sz="1200" b="1">
            <a:solidFill>
              <a:sysClr val="windowText" lastClr="000000"/>
            </a:solidFill>
            <a:latin typeface="+mn-lt"/>
          </a:endParaRPr>
        </a:p>
      </cdr:txBody>
    </cdr:sp>
  </cdr:relSizeAnchor>
</c:userShapes>
</file>

<file path=xl/drawings/drawing64.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b="1" cap="all" baseline="0">
              <a:solidFill>
                <a:sysClr val="windowText" lastClr="000000"/>
              </a:solidFill>
              <a:latin typeface="+mn-lt"/>
            </a:rPr>
            <a:t>Accommodation &amp; Food</a:t>
          </a: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userShapes>
</file>

<file path=xl/drawings/drawing65.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Info &amp; Comms</a:t>
          </a:r>
          <a:endParaRPr lang="en-US" sz="1200" b="1" cap="all" baseline="0">
            <a:solidFill>
              <a:sysClr val="windowText" lastClr="000000"/>
            </a:solidFill>
            <a:latin typeface="+mn-lt"/>
          </a:endParaRPr>
        </a:p>
      </cdr:txBody>
    </cdr:sp>
  </cdr:relSizeAnchor>
</c:userShapes>
</file>

<file path=xl/drawings/drawing66.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Finance &amp; Insurance</a:t>
          </a:r>
          <a:endParaRPr lang="en-US" sz="1200" b="1" cap="all" baseline="0">
            <a:solidFill>
              <a:sysClr val="windowText" lastClr="000000"/>
            </a:solidFill>
            <a:latin typeface="+mn-lt"/>
          </a:endParaRPr>
        </a:p>
      </cdr:txBody>
    </cdr:sp>
  </cdr:relSizeAnchor>
</c:userShapes>
</file>

<file path=xl/drawings/drawing6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Real Estate</a:t>
          </a:r>
          <a:endParaRPr lang="en-US" sz="1200" b="1" cap="all" baseline="0">
            <a:solidFill>
              <a:sysClr val="windowText" lastClr="000000"/>
            </a:solidFill>
            <a:latin typeface="+mn-lt"/>
          </a:endParaRPr>
        </a:p>
      </cdr:txBody>
    </cdr:sp>
  </cdr:relSizeAnchor>
</c:userShapes>
</file>

<file path=xl/drawings/drawing6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Prof &amp; Scientific</a:t>
          </a:r>
          <a:endParaRPr lang="en-US" sz="1200" b="1" cap="all" baseline="0">
            <a:solidFill>
              <a:sysClr val="windowText" lastClr="000000"/>
            </a:solidFill>
            <a:latin typeface="+mn-lt"/>
          </a:endParaRPr>
        </a:p>
      </cdr:txBody>
    </cdr:sp>
  </cdr:relSizeAnchor>
</c:userShapes>
</file>

<file path=xl/drawings/drawing6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Admin &amp; Support</a:t>
          </a:r>
          <a:endParaRPr lang="en-US" sz="1200" b="1" cap="all" baseline="0">
            <a:solidFill>
              <a:sysClr val="windowText" lastClr="000000"/>
            </a:solidFill>
            <a:latin typeface="+mn-lt"/>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cs-CZ" sz="1200" b="1">
              <a:effectLst/>
              <a:latin typeface="+mn-lt"/>
              <a:ea typeface="+mn-ea"/>
              <a:cs typeface="+mn-cs"/>
            </a:rPr>
            <a:t>Figure</a:t>
          </a:r>
          <a:r>
            <a:rPr lang="cs-CZ" sz="1200" b="1" baseline="0">
              <a:effectLst/>
              <a:latin typeface="+mn-lt"/>
              <a:ea typeface="+mn-ea"/>
              <a:cs typeface="+mn-cs"/>
            </a:rPr>
            <a:t> A5: Expected growth of SALES REVENUE over the next year</a:t>
          </a:r>
          <a:endParaRPr lang="cs-CZ" sz="1400">
            <a:effectLst/>
          </a:endParaRP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Human Health</a:t>
          </a:r>
          <a:endParaRPr lang="en-US" sz="1200" b="1" cap="all" baseline="0">
            <a:solidFill>
              <a:sysClr val="windowText" lastClr="000000"/>
            </a:solidFill>
            <a:latin typeface="+mn-lt"/>
          </a:endParaRPr>
        </a:p>
      </cdr:txBody>
    </cdr:sp>
  </cdr:relSizeAnchor>
</c:userShapes>
</file>

<file path=xl/drawings/drawing71.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cap="all" baseline="0">
              <a:solidFill>
                <a:sysClr val="windowText" lastClr="000000"/>
              </a:solidFill>
              <a:latin typeface="+mn-lt"/>
            </a:rPr>
            <a:t>Other services</a:t>
          </a:r>
          <a:endParaRPr lang="en-US" sz="1200" b="1" cap="all" baseline="0">
            <a:solidFill>
              <a:sysClr val="windowText" lastClr="000000"/>
            </a:solidFill>
            <a:latin typeface="+mn-lt"/>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613833</xdr:colOff>
      <xdr:row>2</xdr:row>
      <xdr:rowOff>0</xdr:rowOff>
    </xdr:from>
    <xdr:to>
      <xdr:col>13</xdr:col>
      <xdr:colOff>291040</xdr:colOff>
      <xdr:row>24</xdr:row>
      <xdr:rowOff>176212</xdr:rowOff>
    </xdr:to>
    <xdr:graphicFrame macro="">
      <xdr:nvGraphicFramePr>
        <xdr:cNvPr id="5" name="Diagramm 2">
          <a:extLst>
            <a:ext uri="{FF2B5EF4-FFF2-40B4-BE49-F238E27FC236}">
              <a16:creationId xmlns:a16="http://schemas.microsoft.com/office/drawing/2014/main" id="{8513C1B0-90B7-445E-839D-A06E6AD80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264583</xdr:colOff>
      <xdr:row>28</xdr:row>
      <xdr:rowOff>105833</xdr:rowOff>
    </xdr:from>
    <xdr:to>
      <xdr:col>12</xdr:col>
      <xdr:colOff>555624</xdr:colOff>
      <xdr:row>51</xdr:row>
      <xdr:rowOff>91545</xdr:rowOff>
    </xdr:to>
    <xdr:graphicFrame macro="">
      <xdr:nvGraphicFramePr>
        <xdr:cNvPr id="7" name="Diagramm 2">
          <a:extLst>
            <a:ext uri="{FF2B5EF4-FFF2-40B4-BE49-F238E27FC236}">
              <a16:creationId xmlns:a16="http://schemas.microsoft.com/office/drawing/2014/main" id="{BBD6464D-DCC0-422B-B03D-65BB235CD7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U1: Standard deviation of expected values across companies</a:t>
          </a:r>
          <a:endParaRPr lang="en-US" sz="1200" b="1">
            <a:solidFill>
              <a:sysClr val="windowText" lastClr="000000"/>
            </a:solidFill>
            <a:latin typeface="+mn-lt"/>
          </a:endParaRPr>
        </a:p>
      </cdr:txBody>
    </cdr:sp>
  </cdr:relSizeAnchor>
  <cdr:relSizeAnchor xmlns:cdr="http://schemas.openxmlformats.org/drawingml/2006/chartDrawing">
    <cdr:from>
      <cdr:x>0.28748</cdr:x>
      <cdr:y>0.10214</cdr:y>
    </cdr:from>
    <cdr:to>
      <cdr:x>0.28748</cdr:x>
      <cdr:y>0.94383</cdr:y>
    </cdr:to>
    <cdr:cxnSp macro="">
      <cdr:nvCxnSpPr>
        <cdr:cNvPr id="8" name="Přímá spojnice 6">
          <a:extLst xmlns:a="http://schemas.openxmlformats.org/drawingml/2006/main">
            <a:ext uri="{FF2B5EF4-FFF2-40B4-BE49-F238E27FC236}">
              <a16:creationId xmlns:a16="http://schemas.microsoft.com/office/drawing/2014/main" id="{15D70E3D-EF2C-4031-890C-55757E33CF17}"/>
            </a:ext>
          </a:extLst>
        </cdr:cNvPr>
        <cdr:cNvCxnSpPr/>
      </cdr:nvCxnSpPr>
      <cdr:spPr>
        <a:xfrm xmlns:a="http://schemas.openxmlformats.org/drawingml/2006/main" flipH="1">
          <a:off x="2459898" y="446052"/>
          <a:ext cx="0" cy="3675838"/>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0.46847</cdr:x>
      <cdr:y>0.10376</cdr:y>
    </cdr:from>
    <cdr:to>
      <cdr:x>0.46847</cdr:x>
      <cdr:y>0.94545</cdr:y>
    </cdr:to>
    <cdr:cxnSp macro="">
      <cdr:nvCxnSpPr>
        <cdr:cNvPr id="9" name="Přímá spojnice 6">
          <a:extLst xmlns:a="http://schemas.openxmlformats.org/drawingml/2006/main">
            <a:ext uri="{FF2B5EF4-FFF2-40B4-BE49-F238E27FC236}">
              <a16:creationId xmlns:a16="http://schemas.microsoft.com/office/drawing/2014/main" id="{62D637F1-A8D1-4132-BF63-7C10958C30B1}"/>
            </a:ext>
          </a:extLst>
        </cdr:cNvPr>
        <cdr:cNvCxnSpPr/>
      </cdr:nvCxnSpPr>
      <cdr:spPr>
        <a:xfrm xmlns:a="http://schemas.openxmlformats.org/drawingml/2006/main" flipH="1">
          <a:off x="4008560" y="453127"/>
          <a:ext cx="0" cy="3675839"/>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0.64994</cdr:x>
      <cdr:y>0.10419</cdr:y>
    </cdr:from>
    <cdr:to>
      <cdr:x>0.64994</cdr:x>
      <cdr:y>0.94588</cdr:y>
    </cdr:to>
    <cdr:cxnSp macro="">
      <cdr:nvCxnSpPr>
        <cdr:cNvPr id="10" name="Přímá spojnice 6">
          <a:extLst xmlns:a="http://schemas.openxmlformats.org/drawingml/2006/main">
            <a:ext uri="{FF2B5EF4-FFF2-40B4-BE49-F238E27FC236}">
              <a16:creationId xmlns:a16="http://schemas.microsoft.com/office/drawing/2014/main" id="{62D637F1-A8D1-4132-BF63-7C10958C30B1}"/>
            </a:ext>
          </a:extLst>
        </cdr:cNvPr>
        <cdr:cNvCxnSpPr/>
      </cdr:nvCxnSpPr>
      <cdr:spPr>
        <a:xfrm xmlns:a="http://schemas.openxmlformats.org/drawingml/2006/main" flipH="1">
          <a:off x="5561332" y="455020"/>
          <a:ext cx="0" cy="3675838"/>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0.10703</cdr:x>
      <cdr:y>0.11102</cdr:y>
    </cdr:from>
    <cdr:to>
      <cdr:x>0.10703</cdr:x>
      <cdr:y>0.95272</cdr:y>
    </cdr:to>
    <cdr:cxnSp macro="">
      <cdr:nvCxnSpPr>
        <cdr:cNvPr id="11" name="Přímá spojnice 6">
          <a:extLst xmlns:a="http://schemas.openxmlformats.org/drawingml/2006/main">
            <a:ext uri="{FF2B5EF4-FFF2-40B4-BE49-F238E27FC236}">
              <a16:creationId xmlns:a16="http://schemas.microsoft.com/office/drawing/2014/main" id="{62D637F1-A8D1-4132-BF63-7C10958C30B1}"/>
            </a:ext>
          </a:extLst>
        </cdr:cNvPr>
        <cdr:cNvCxnSpPr/>
      </cdr:nvCxnSpPr>
      <cdr:spPr>
        <a:xfrm xmlns:a="http://schemas.openxmlformats.org/drawingml/2006/main" flipH="1">
          <a:off x="915828" y="484863"/>
          <a:ext cx="0" cy="3675882"/>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0.83137</cdr:x>
      <cdr:y>0.09612</cdr:y>
    </cdr:from>
    <cdr:to>
      <cdr:x>0.83137</cdr:x>
      <cdr:y>0.93781</cdr:y>
    </cdr:to>
    <cdr:cxnSp macro="">
      <cdr:nvCxnSpPr>
        <cdr:cNvPr id="12" name="Přímá spojnice 11">
          <a:extLst xmlns:a="http://schemas.openxmlformats.org/drawingml/2006/main">
            <a:ext uri="{FF2B5EF4-FFF2-40B4-BE49-F238E27FC236}">
              <a16:creationId xmlns:a16="http://schemas.microsoft.com/office/drawing/2014/main" id="{00CA1D32-C639-4B93-9AA2-7B48C842678A}"/>
            </a:ext>
          </a:extLst>
        </cdr:cNvPr>
        <cdr:cNvCxnSpPr/>
      </cdr:nvCxnSpPr>
      <cdr:spPr>
        <a:xfrm xmlns:a="http://schemas.openxmlformats.org/drawingml/2006/main" flipH="1">
          <a:off x="7113732" y="419776"/>
          <a:ext cx="0" cy="3675839"/>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4.xml><?xml version="1.0" encoding="utf-8"?>
<c:userShapes xmlns:c="http://schemas.openxmlformats.org/drawingml/2006/chart">
  <cdr:relSizeAnchor xmlns:cdr="http://schemas.openxmlformats.org/drawingml/2006/chartDrawing">
    <cdr:from>
      <cdr:x>0</cdr:x>
      <cdr:y>0</cdr:y>
    </cdr:from>
    <cdr:to>
      <cdr:x>0.49479</cdr:x>
      <cdr:y>0.08838</cdr:y>
    </cdr:to>
    <cdr:sp macro="" textlink="">
      <cdr:nvSpPr>
        <cdr:cNvPr id="3" name="TextBox 1">
          <a:extLst xmlns:a="http://schemas.openxmlformats.org/drawingml/2006/main">
            <a:ext uri="{FF2B5EF4-FFF2-40B4-BE49-F238E27FC236}">
              <a16:creationId xmlns:a16="http://schemas.microsoft.com/office/drawing/2014/main" id="{73D598C3-341E-4C49-A87A-CC21FFF632CF}"/>
            </a:ext>
          </a:extLst>
        </cdr:cNvPr>
        <cdr:cNvSpPr txBox="1"/>
      </cdr:nvSpPr>
      <cdr:spPr>
        <a:xfrm xmlns:a="http://schemas.openxmlformats.org/drawingml/2006/main">
          <a:off x="0" y="0"/>
          <a:ext cx="4524375" cy="35314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cs-CZ" sz="1200" b="1">
              <a:solidFill>
                <a:sysClr val="windowText" lastClr="000000"/>
              </a:solidFill>
              <a:latin typeface="+mn-lt"/>
            </a:rPr>
            <a:t>Figure</a:t>
          </a:r>
          <a:r>
            <a:rPr lang="cs-CZ" sz="1200" b="1" baseline="0">
              <a:solidFill>
                <a:sysClr val="windowText" lastClr="000000"/>
              </a:solidFill>
              <a:latin typeface="+mn-lt"/>
            </a:rPr>
            <a:t> U2: Average expected standard deviation within companies</a:t>
          </a:r>
          <a:endParaRPr lang="en-US" sz="1200" b="1">
            <a:solidFill>
              <a:sysClr val="windowText" lastClr="000000"/>
            </a:solidFill>
            <a:latin typeface="+mn-lt"/>
          </a:endParaRPr>
        </a:p>
      </cdr:txBody>
    </cdr:sp>
  </cdr:relSizeAnchor>
  <cdr:relSizeAnchor xmlns:cdr="http://schemas.openxmlformats.org/drawingml/2006/chartDrawing">
    <cdr:from>
      <cdr:x>0.2991</cdr:x>
      <cdr:y>0.10156</cdr:y>
    </cdr:from>
    <cdr:to>
      <cdr:x>0.2991</cdr:x>
      <cdr:y>0.94326</cdr:y>
    </cdr:to>
    <cdr:cxnSp macro="">
      <cdr:nvCxnSpPr>
        <cdr:cNvPr id="8" name="Přímá spojnice 6">
          <a:extLst xmlns:a="http://schemas.openxmlformats.org/drawingml/2006/main">
            <a:ext uri="{FF2B5EF4-FFF2-40B4-BE49-F238E27FC236}">
              <a16:creationId xmlns:a16="http://schemas.microsoft.com/office/drawing/2014/main" id="{15D70E3D-EF2C-4031-890C-55757E33CF17}"/>
            </a:ext>
          </a:extLst>
        </cdr:cNvPr>
        <cdr:cNvCxnSpPr/>
      </cdr:nvCxnSpPr>
      <cdr:spPr>
        <a:xfrm xmlns:a="http://schemas.openxmlformats.org/drawingml/2006/main" flipH="1">
          <a:off x="2692201" y="418814"/>
          <a:ext cx="0" cy="3470984"/>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0.47484</cdr:x>
      <cdr:y>0.09107</cdr:y>
    </cdr:from>
    <cdr:to>
      <cdr:x>0.47484</cdr:x>
      <cdr:y>0.93277</cdr:y>
    </cdr:to>
    <cdr:cxnSp macro="">
      <cdr:nvCxnSpPr>
        <cdr:cNvPr id="9" name="Přímá spojnice 6">
          <a:extLst xmlns:a="http://schemas.openxmlformats.org/drawingml/2006/main">
            <a:ext uri="{FF2B5EF4-FFF2-40B4-BE49-F238E27FC236}">
              <a16:creationId xmlns:a16="http://schemas.microsoft.com/office/drawing/2014/main" id="{62D637F1-A8D1-4132-BF63-7C10958C30B1}"/>
            </a:ext>
          </a:extLst>
        </cdr:cNvPr>
        <cdr:cNvCxnSpPr/>
      </cdr:nvCxnSpPr>
      <cdr:spPr>
        <a:xfrm xmlns:a="http://schemas.openxmlformats.org/drawingml/2006/main" flipH="1">
          <a:off x="4063045" y="397707"/>
          <a:ext cx="0" cy="3675883"/>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0.65336</cdr:x>
      <cdr:y>0.08694</cdr:y>
    </cdr:from>
    <cdr:to>
      <cdr:x>0.65336</cdr:x>
      <cdr:y>0.92863</cdr:y>
    </cdr:to>
    <cdr:cxnSp macro="">
      <cdr:nvCxnSpPr>
        <cdr:cNvPr id="10" name="Přímá spojnice 6">
          <a:extLst xmlns:a="http://schemas.openxmlformats.org/drawingml/2006/main">
            <a:ext uri="{FF2B5EF4-FFF2-40B4-BE49-F238E27FC236}">
              <a16:creationId xmlns:a16="http://schemas.microsoft.com/office/drawing/2014/main" id="{62D637F1-A8D1-4132-BF63-7C10958C30B1}"/>
            </a:ext>
          </a:extLst>
        </cdr:cNvPr>
        <cdr:cNvCxnSpPr/>
      </cdr:nvCxnSpPr>
      <cdr:spPr>
        <a:xfrm xmlns:a="http://schemas.openxmlformats.org/drawingml/2006/main" flipH="1">
          <a:off x="5590534" y="379684"/>
          <a:ext cx="0" cy="3675839"/>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0.12598</cdr:x>
      <cdr:y>0.09136</cdr:y>
    </cdr:from>
    <cdr:to>
      <cdr:x>0.12598</cdr:x>
      <cdr:y>0.93305</cdr:y>
    </cdr:to>
    <cdr:cxnSp macro="">
      <cdr:nvCxnSpPr>
        <cdr:cNvPr id="11" name="Přímá spojnice 6">
          <a:extLst xmlns:a="http://schemas.openxmlformats.org/drawingml/2006/main">
            <a:ext uri="{FF2B5EF4-FFF2-40B4-BE49-F238E27FC236}">
              <a16:creationId xmlns:a16="http://schemas.microsoft.com/office/drawing/2014/main" id="{62D637F1-A8D1-4132-BF63-7C10958C30B1}"/>
            </a:ext>
          </a:extLst>
        </cdr:cNvPr>
        <cdr:cNvCxnSpPr/>
      </cdr:nvCxnSpPr>
      <cdr:spPr>
        <a:xfrm xmlns:a="http://schemas.openxmlformats.org/drawingml/2006/main" flipH="1">
          <a:off x="1077939" y="398974"/>
          <a:ext cx="0" cy="3675839"/>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0.82164</cdr:x>
      <cdr:y>0.08515</cdr:y>
    </cdr:from>
    <cdr:to>
      <cdr:x>0.82164</cdr:x>
      <cdr:y>0.92684</cdr:y>
    </cdr:to>
    <cdr:cxnSp macro="">
      <cdr:nvCxnSpPr>
        <cdr:cNvPr id="12" name="Přímá spojnice 11">
          <a:extLst xmlns:a="http://schemas.openxmlformats.org/drawingml/2006/main">
            <a:ext uri="{FF2B5EF4-FFF2-40B4-BE49-F238E27FC236}">
              <a16:creationId xmlns:a16="http://schemas.microsoft.com/office/drawing/2014/main" id="{31928963-E0C6-44BC-BEC7-5F165CA956C5}"/>
            </a:ext>
          </a:extLst>
        </cdr:cNvPr>
        <cdr:cNvCxnSpPr/>
      </cdr:nvCxnSpPr>
      <cdr:spPr>
        <a:xfrm xmlns:a="http://schemas.openxmlformats.org/drawingml/2006/main" flipH="1">
          <a:off x="7030423" y="371853"/>
          <a:ext cx="0" cy="3675839"/>
        </a:xfrm>
        <a:prstGeom xmlns:a="http://schemas.openxmlformats.org/drawingml/2006/main" prst="line">
          <a:avLst/>
        </a:prstGeom>
        <a:ln xmlns:a="http://schemas.openxmlformats.org/drawingml/2006/main">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dr:relSizeAnchor xmlns:cdr="http://schemas.openxmlformats.org/drawingml/2006/chartDrawing">
    <cdr:from>
      <cdr:x>0</cdr:x>
      <cdr:y>0</cdr:y>
    </cdr:from>
    <cdr:to>
      <cdr:x>1</cdr:x>
      <cdr:y>0.10668</cdr:y>
    </cdr:to>
    <cdr:sp macro="" textlink="">
      <cdr:nvSpPr>
        <cdr:cNvPr id="3"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MANUFACTURING</a:t>
          </a:r>
          <a:endParaRPr lang="en-US" sz="1200" b="1">
            <a:solidFill>
              <a:sysClr val="windowText" lastClr="000000"/>
            </a:solidFill>
            <a:latin typeface="+mn-lt"/>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1</cdr:x>
      <cdr:y>0.10668</cdr:y>
    </cdr:to>
    <cdr:sp macro="" textlink="">
      <cdr:nvSpPr>
        <cdr:cNvPr id="2" name="TextBox 1">
          <a:extLst xmlns:a="http://schemas.openxmlformats.org/drawingml/2006/main">
            <a:ext uri="{FF2B5EF4-FFF2-40B4-BE49-F238E27FC236}">
              <a16:creationId xmlns:a16="http://schemas.microsoft.com/office/drawing/2014/main" id="{DED9B204-6327-4968-B200-AAFAFD03C4A1}"/>
            </a:ext>
          </a:extLst>
        </cdr:cNvPr>
        <cdr:cNvSpPr txBox="1"/>
      </cdr:nvSpPr>
      <cdr:spPr>
        <a:xfrm xmlns:a="http://schemas.openxmlformats.org/drawingml/2006/main">
          <a:off x="0" y="0"/>
          <a:ext cx="3238500" cy="24285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baseline="0">
              <a:solidFill>
                <a:sysClr val="windowText" lastClr="000000"/>
              </a:solidFill>
              <a:latin typeface="+mn-lt"/>
            </a:rPr>
            <a:t>OTHER PRODUCTION</a:t>
          </a:r>
          <a:endParaRPr lang="en-US" sz="1200" b="1">
            <a:solidFill>
              <a:sysClr val="windowText" lastClr="000000"/>
            </a:solidFill>
            <a:latin typeface="+mn-l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cisionmakerpanel.co.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bankofengland.co.uk/quarterly-bulletin/2017/q2/tracking-the-views-of-british-businesses-evidence-from-the-dm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5117038483843"/>
  </sheetPr>
  <dimension ref="B2:P29"/>
  <sheetViews>
    <sheetView zoomScale="85" zoomScaleNormal="85" workbookViewId="0">
      <selection activeCell="C7" sqref="C7:I7"/>
    </sheetView>
  </sheetViews>
  <sheetFormatPr defaultColWidth="9" defaultRowHeight="15" x14ac:dyDescent="0.2"/>
  <cols>
    <col min="1" max="1" width="9" style="27"/>
    <col min="2" max="2" width="44.7109375" style="27" customWidth="1"/>
    <col min="3" max="3" width="24.85546875" style="27" customWidth="1"/>
    <col min="4" max="9" width="6.42578125" style="27" customWidth="1"/>
    <col min="10" max="16384" width="9" style="27"/>
  </cols>
  <sheetData>
    <row r="2" spans="2:9" ht="27" customHeight="1" x14ac:dyDescent="0.2">
      <c r="B2" s="77" t="s">
        <v>16</v>
      </c>
      <c r="C2" s="1932" t="s">
        <v>17</v>
      </c>
      <c r="D2" s="1932"/>
      <c r="E2" s="1932"/>
      <c r="F2" s="1932"/>
      <c r="G2" s="1932"/>
      <c r="H2" s="1932"/>
      <c r="I2" s="1932"/>
    </row>
    <row r="3" spans="2:9" ht="78" customHeight="1" x14ac:dyDescent="0.2">
      <c r="B3" s="39" t="s">
        <v>212</v>
      </c>
      <c r="C3" s="1933" t="s">
        <v>108</v>
      </c>
      <c r="D3" s="1933"/>
      <c r="E3" s="1933"/>
      <c r="F3" s="1933"/>
      <c r="G3" s="1933"/>
      <c r="H3" s="1933"/>
      <c r="I3" s="1933"/>
    </row>
    <row r="4" spans="2:9" ht="78" customHeight="1" x14ac:dyDescent="0.2">
      <c r="B4" s="39" t="s">
        <v>281</v>
      </c>
      <c r="C4" s="1933" t="s">
        <v>282</v>
      </c>
      <c r="D4" s="1933"/>
      <c r="E4" s="1933"/>
      <c r="F4" s="1933"/>
      <c r="G4" s="1933"/>
      <c r="H4" s="1933"/>
      <c r="I4" s="1933"/>
    </row>
    <row r="5" spans="2:9" ht="78" customHeight="1" x14ac:dyDescent="0.2">
      <c r="B5" s="39" t="s">
        <v>99</v>
      </c>
      <c r="C5" s="1933" t="s">
        <v>118</v>
      </c>
      <c r="D5" s="1933"/>
      <c r="E5" s="1933"/>
      <c r="F5" s="1933"/>
      <c r="G5" s="1933"/>
      <c r="H5" s="1933"/>
      <c r="I5" s="1933"/>
    </row>
    <row r="6" spans="2:9" ht="78" customHeight="1" x14ac:dyDescent="0.2">
      <c r="B6" s="39" t="s">
        <v>213</v>
      </c>
      <c r="C6" s="1933" t="s">
        <v>109</v>
      </c>
      <c r="D6" s="1933"/>
      <c r="E6" s="1933"/>
      <c r="F6" s="1933"/>
      <c r="G6" s="1933"/>
      <c r="H6" s="1933"/>
      <c r="I6" s="1933"/>
    </row>
    <row r="7" spans="2:9" ht="78" customHeight="1" x14ac:dyDescent="0.2">
      <c r="B7" s="41" t="s">
        <v>214</v>
      </c>
      <c r="C7" s="1931" t="s">
        <v>110</v>
      </c>
      <c r="D7" s="1931"/>
      <c r="E7" s="1931"/>
      <c r="F7" s="1931"/>
      <c r="G7" s="1931"/>
      <c r="H7" s="1931"/>
      <c r="I7" s="1931"/>
    </row>
    <row r="8" spans="2:9" s="42" customFormat="1" ht="27" customHeight="1" x14ac:dyDescent="0.25">
      <c r="B8" s="1932" t="s">
        <v>18</v>
      </c>
      <c r="C8" s="1932"/>
      <c r="D8" s="1932"/>
      <c r="E8" s="1932"/>
      <c r="F8" s="1932"/>
      <c r="G8" s="1932"/>
      <c r="H8" s="1932"/>
      <c r="I8" s="1932"/>
    </row>
    <row r="9" spans="2:9" ht="56.25" customHeight="1" x14ac:dyDescent="0.2">
      <c r="B9" s="1934" t="s">
        <v>596</v>
      </c>
      <c r="C9" s="1934"/>
      <c r="D9" s="1934"/>
      <c r="E9" s="1934"/>
      <c r="F9" s="1934"/>
      <c r="G9" s="1934"/>
      <c r="H9" s="1934"/>
      <c r="I9" s="1934"/>
    </row>
    <row r="10" spans="2:9" ht="15" customHeight="1" x14ac:dyDescent="0.2">
      <c r="B10" s="1935" t="s">
        <v>597</v>
      </c>
      <c r="C10" s="1935"/>
      <c r="D10" s="1935"/>
      <c r="E10" s="1935"/>
      <c r="F10" s="1935"/>
      <c r="G10" s="1935"/>
      <c r="H10" s="1935"/>
      <c r="I10" s="1935"/>
    </row>
    <row r="11" spans="2:9" x14ac:dyDescent="0.2">
      <c r="B11" s="750"/>
      <c r="C11" s="751"/>
      <c r="D11" s="751"/>
      <c r="E11" s="751"/>
      <c r="F11" s="751"/>
      <c r="G11" s="751"/>
      <c r="H11" s="751"/>
      <c r="I11" s="751"/>
    </row>
    <row r="12" spans="2:9" ht="15" customHeight="1" x14ac:dyDescent="0.2">
      <c r="B12" s="1936" t="s">
        <v>598</v>
      </c>
      <c r="C12" s="1936"/>
      <c r="D12" s="1936"/>
      <c r="E12" s="1936"/>
      <c r="F12" s="1936"/>
      <c r="G12" s="1936"/>
      <c r="H12" s="1936"/>
      <c r="I12" s="1936"/>
    </row>
    <row r="13" spans="2:9" x14ac:dyDescent="0.2">
      <c r="B13" s="750"/>
      <c r="C13" s="751"/>
      <c r="D13" s="751"/>
      <c r="E13" s="751"/>
      <c r="F13" s="751"/>
      <c r="G13" s="751"/>
      <c r="H13" s="751"/>
      <c r="I13" s="751"/>
    </row>
    <row r="14" spans="2:9" ht="33" customHeight="1" x14ac:dyDescent="0.2">
      <c r="B14" s="1937" t="s">
        <v>599</v>
      </c>
      <c r="C14" s="1937"/>
      <c r="D14" s="1937"/>
      <c r="E14" s="1937"/>
      <c r="F14" s="1937"/>
      <c r="G14" s="1937"/>
      <c r="H14" s="1937"/>
      <c r="I14" s="1937"/>
    </row>
    <row r="15" spans="2:9" x14ac:dyDescent="0.2">
      <c r="B15" s="40"/>
      <c r="C15" s="40"/>
      <c r="D15" s="40"/>
      <c r="E15" s="40"/>
      <c r="F15" s="40"/>
      <c r="G15" s="40"/>
      <c r="H15" s="40"/>
      <c r="I15" s="40"/>
    </row>
    <row r="16" spans="2:9" x14ac:dyDescent="0.2">
      <c r="B16" s="40"/>
      <c r="C16" s="40"/>
      <c r="D16" s="40"/>
      <c r="E16" s="40"/>
      <c r="F16" s="40"/>
      <c r="G16" s="40"/>
      <c r="H16" s="40"/>
      <c r="I16" s="40"/>
    </row>
    <row r="17" spans="2:16" x14ac:dyDescent="0.2">
      <c r="B17" s="40"/>
      <c r="C17" s="40"/>
      <c r="D17" s="40"/>
      <c r="E17" s="40"/>
      <c r="F17" s="40"/>
      <c r="G17" s="40"/>
      <c r="H17" s="40"/>
      <c r="I17" s="40"/>
    </row>
    <row r="18" spans="2:16" x14ac:dyDescent="0.2">
      <c r="B18" s="40"/>
      <c r="C18" s="40"/>
      <c r="D18" s="40"/>
      <c r="E18" s="40"/>
      <c r="F18" s="40"/>
      <c r="G18" s="40"/>
      <c r="H18" s="40"/>
      <c r="I18" s="40"/>
      <c r="P18" s="30"/>
    </row>
    <row r="19" spans="2:16" x14ac:dyDescent="0.2">
      <c r="B19" s="40"/>
      <c r="C19" s="40"/>
      <c r="D19" s="40"/>
      <c r="E19" s="40"/>
      <c r="F19" s="40"/>
      <c r="G19" s="40"/>
      <c r="H19" s="40"/>
      <c r="I19" s="40"/>
    </row>
    <row r="20" spans="2:16" x14ac:dyDescent="0.2">
      <c r="B20" s="40"/>
      <c r="C20" s="40"/>
      <c r="D20" s="40"/>
      <c r="E20" s="40"/>
      <c r="F20" s="40"/>
      <c r="G20" s="40"/>
      <c r="H20" s="40"/>
      <c r="I20" s="40"/>
      <c r="P20" s="30"/>
    </row>
    <row r="21" spans="2:16" x14ac:dyDescent="0.2">
      <c r="B21" s="40"/>
      <c r="C21" s="40"/>
      <c r="D21" s="40"/>
      <c r="E21" s="40"/>
      <c r="F21" s="40"/>
      <c r="G21" s="40"/>
      <c r="H21" s="40"/>
      <c r="I21" s="40"/>
    </row>
    <row r="22" spans="2:16" x14ac:dyDescent="0.2">
      <c r="B22" s="40"/>
      <c r="C22" s="40"/>
      <c r="D22" s="40"/>
      <c r="E22" s="40"/>
      <c r="F22" s="40"/>
      <c r="G22" s="40"/>
      <c r="H22" s="40"/>
      <c r="I22" s="40"/>
    </row>
    <row r="23" spans="2:16" x14ac:dyDescent="0.2">
      <c r="B23" s="40"/>
      <c r="C23" s="40"/>
      <c r="D23" s="40"/>
      <c r="E23" s="40"/>
      <c r="F23" s="40"/>
      <c r="G23" s="40"/>
      <c r="H23" s="40"/>
      <c r="I23" s="40"/>
    </row>
    <row r="24" spans="2:16" x14ac:dyDescent="0.2">
      <c r="B24" s="40"/>
      <c r="C24" s="40"/>
      <c r="D24" s="40"/>
      <c r="E24" s="40"/>
      <c r="F24" s="40"/>
      <c r="G24" s="40"/>
      <c r="H24" s="40"/>
      <c r="I24" s="40"/>
      <c r="P24" s="30"/>
    </row>
    <row r="25" spans="2:16" x14ac:dyDescent="0.2">
      <c r="B25" s="40"/>
      <c r="C25" s="40"/>
      <c r="D25" s="40"/>
      <c r="E25" s="40"/>
      <c r="F25" s="40"/>
      <c r="G25" s="40"/>
      <c r="H25" s="40"/>
      <c r="I25" s="40"/>
    </row>
    <row r="26" spans="2:16" x14ac:dyDescent="0.2">
      <c r="B26" s="40"/>
      <c r="C26" s="40"/>
      <c r="D26" s="40"/>
      <c r="E26" s="40"/>
      <c r="F26" s="40"/>
      <c r="G26" s="40"/>
      <c r="H26" s="40"/>
      <c r="I26" s="40"/>
    </row>
    <row r="27" spans="2:16" x14ac:dyDescent="0.2">
      <c r="B27" s="40"/>
      <c r="C27" s="40"/>
      <c r="D27" s="40"/>
      <c r="E27" s="40"/>
      <c r="F27" s="40"/>
      <c r="G27" s="40"/>
      <c r="H27" s="40"/>
      <c r="I27" s="40"/>
    </row>
    <row r="28" spans="2:16" x14ac:dyDescent="0.2">
      <c r="B28" s="40"/>
      <c r="C28" s="40"/>
      <c r="D28" s="40"/>
      <c r="E28" s="40"/>
      <c r="F28" s="40"/>
      <c r="G28" s="40"/>
      <c r="H28" s="40"/>
      <c r="I28" s="40"/>
    </row>
    <row r="29" spans="2:16" x14ac:dyDescent="0.2">
      <c r="B29" s="40"/>
      <c r="C29" s="40"/>
      <c r="D29" s="40"/>
      <c r="E29" s="40"/>
      <c r="F29" s="40"/>
      <c r="G29" s="40"/>
      <c r="H29" s="40"/>
      <c r="I29" s="40"/>
    </row>
  </sheetData>
  <customSheetViews>
    <customSheetView guid="{9DB946FE-DA9D-405D-B499-76643A0ECD4F}">
      <selection activeCell="P6" sqref="P6"/>
      <pageMargins left="0.7" right="0.7" top="0.75" bottom="0.75" header="0.3" footer="0.3"/>
      <pageSetup paperSize="9" orientation="portrait" r:id="rId1"/>
    </customSheetView>
    <customSheetView guid="{7EF82753-02B8-45F0-B902-289ED738BA44}">
      <selection activeCell="Q8" sqref="Q8"/>
      <pageMargins left="0.7" right="0.7" top="0.75" bottom="0.75" header="0.3" footer="0.3"/>
      <pageSetup paperSize="9" orientation="portrait" r:id="rId2"/>
    </customSheetView>
  </customSheetViews>
  <mergeCells count="11">
    <mergeCell ref="B9:I9"/>
    <mergeCell ref="B10:I10"/>
    <mergeCell ref="B12:I12"/>
    <mergeCell ref="B14:I14"/>
    <mergeCell ref="B8:I8"/>
    <mergeCell ref="C7:I7"/>
    <mergeCell ref="C2:I2"/>
    <mergeCell ref="C3:I3"/>
    <mergeCell ref="C4:I4"/>
    <mergeCell ref="C5:I5"/>
    <mergeCell ref="C6:I6"/>
  </mergeCells>
  <hyperlinks>
    <hyperlink ref="B14" r:id="rId3" display="Further information on the Decision Maker Panel is also available at www.decisionmakerpanel.co.uk  " xr:uid="{00000000-0004-0000-0000-000000000000}"/>
    <hyperlink ref="B10" r:id="rId4" xr:uid="{00000000-0004-0000-0000-000001000000}"/>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KQ9721"/>
  <sheetViews>
    <sheetView topLeftCell="A19" zoomScale="70" zoomScaleNormal="70" workbookViewId="0">
      <selection activeCell="B14" sqref="B14:R14"/>
    </sheetView>
  </sheetViews>
  <sheetFormatPr defaultColWidth="9.140625" defaultRowHeight="14.25" x14ac:dyDescent="0.2"/>
  <cols>
    <col min="1" max="1" width="12.7109375" style="1782" customWidth="1"/>
    <col min="2" max="2" width="68.28515625" style="1782" customWidth="1"/>
    <col min="3" max="7" width="12.7109375" style="1782" customWidth="1"/>
    <col min="8" max="16" width="12.7109375" style="1811" customWidth="1"/>
    <col min="17" max="17" width="12.7109375" style="1812" customWidth="1"/>
    <col min="18" max="21" width="12.7109375" style="1811" customWidth="1"/>
    <col min="22" max="22" width="12.7109375" style="1782" customWidth="1"/>
    <col min="23" max="23" width="12.85546875" style="1782" customWidth="1"/>
    <col min="24" max="16384" width="9.140625" style="1782"/>
  </cols>
  <sheetData>
    <row r="4" spans="1:23" x14ac:dyDescent="0.2">
      <c r="B4" s="1783"/>
      <c r="C4" s="1783"/>
      <c r="D4" s="1783"/>
      <c r="E4" s="1783"/>
      <c r="F4" s="1783"/>
      <c r="G4" s="1783"/>
      <c r="H4" s="1783"/>
      <c r="I4" s="1783"/>
      <c r="J4" s="1783"/>
      <c r="K4" s="1783"/>
      <c r="L4" s="1783"/>
      <c r="M4" s="1783"/>
      <c r="N4" s="1783"/>
      <c r="O4" s="1783"/>
      <c r="P4" s="1783"/>
      <c r="Q4" s="1784"/>
      <c r="R4" s="1783"/>
      <c r="S4" s="1783"/>
      <c r="T4" s="1783"/>
      <c r="U4" s="1783"/>
      <c r="V4" s="1783"/>
    </row>
    <row r="5" spans="1:23" ht="63" customHeight="1" x14ac:dyDescent="0.2">
      <c r="A5" s="1785" t="s">
        <v>53</v>
      </c>
      <c r="B5" s="2001" t="s">
        <v>81</v>
      </c>
      <c r="C5" s="2002"/>
      <c r="D5" s="2002"/>
      <c r="E5" s="2002"/>
      <c r="F5" s="2002"/>
      <c r="G5" s="2002"/>
      <c r="H5" s="2002"/>
      <c r="I5" s="2002"/>
      <c r="J5" s="2002"/>
      <c r="K5" s="2002"/>
      <c r="L5" s="2002"/>
      <c r="M5" s="2002"/>
      <c r="N5" s="2002"/>
      <c r="O5" s="2002"/>
      <c r="P5" s="2002"/>
      <c r="Q5" s="2002"/>
      <c r="R5" s="2002"/>
      <c r="S5" s="2019"/>
      <c r="T5" s="2019"/>
      <c r="U5" s="2019"/>
      <c r="V5" s="2019"/>
      <c r="W5" s="1786"/>
    </row>
    <row r="6" spans="1:23" ht="63" customHeight="1" x14ac:dyDescent="0.2">
      <c r="A6" s="1787"/>
      <c r="B6" s="1788" t="s">
        <v>68</v>
      </c>
      <c r="C6" s="1789">
        <v>42614</v>
      </c>
      <c r="D6" s="1790" t="s">
        <v>6</v>
      </c>
      <c r="E6" s="1790" t="s">
        <v>7</v>
      </c>
      <c r="F6" s="1790" t="s">
        <v>8</v>
      </c>
      <c r="G6" s="1791" t="s">
        <v>140</v>
      </c>
      <c r="H6" s="1792" t="s">
        <v>179</v>
      </c>
      <c r="I6" s="1792" t="s">
        <v>224</v>
      </c>
      <c r="J6" s="1792" t="s">
        <v>235</v>
      </c>
      <c r="K6" s="1792" t="s">
        <v>288</v>
      </c>
      <c r="L6" s="1792" t="s">
        <v>323</v>
      </c>
      <c r="M6" s="1792" t="s">
        <v>335</v>
      </c>
      <c r="N6" s="1792" t="s">
        <v>386</v>
      </c>
      <c r="O6" s="1792" t="s">
        <v>410</v>
      </c>
      <c r="P6" s="1792" t="s">
        <v>425</v>
      </c>
      <c r="Q6" s="1792" t="s">
        <v>458</v>
      </c>
      <c r="R6" s="1792" t="s">
        <v>600</v>
      </c>
      <c r="S6" s="1793" t="s">
        <v>653</v>
      </c>
      <c r="T6" s="1793" t="s">
        <v>660</v>
      </c>
      <c r="U6" s="1793" t="s">
        <v>700</v>
      </c>
      <c r="V6" s="1792" t="s">
        <v>704</v>
      </c>
      <c r="W6" s="1794" t="s">
        <v>706</v>
      </c>
    </row>
    <row r="7" spans="1:23" ht="15" x14ac:dyDescent="0.2">
      <c r="A7" s="1795"/>
      <c r="B7" s="1796" t="s">
        <v>50</v>
      </c>
      <c r="C7" s="1797">
        <v>23.744</v>
      </c>
      <c r="D7" s="1798" t="s">
        <v>10</v>
      </c>
      <c r="E7" s="1797">
        <v>18.477</v>
      </c>
      <c r="F7" s="1798" t="s">
        <v>10</v>
      </c>
      <c r="G7" s="1797">
        <v>15.772</v>
      </c>
      <c r="H7" s="1798" t="s">
        <v>10</v>
      </c>
      <c r="I7" s="1797">
        <v>18.599</v>
      </c>
      <c r="J7" s="1798" t="s">
        <v>10</v>
      </c>
      <c r="K7" s="1797">
        <v>12.259</v>
      </c>
      <c r="L7" s="1797">
        <v>10.86</v>
      </c>
      <c r="M7" s="1797">
        <v>9.3849999999999998</v>
      </c>
      <c r="N7" s="1797">
        <v>11.047000000000001</v>
      </c>
      <c r="O7" s="1797">
        <v>9</v>
      </c>
      <c r="P7" s="1797">
        <v>10.742000000000001</v>
      </c>
      <c r="Q7" s="1797">
        <v>14.02</v>
      </c>
      <c r="R7" s="1797">
        <v>17.061</v>
      </c>
      <c r="S7" s="1799">
        <v>13.656000000000001</v>
      </c>
      <c r="T7" s="1799">
        <v>15.419</v>
      </c>
      <c r="U7" s="1799">
        <v>21.806000000000001</v>
      </c>
      <c r="V7" s="1797">
        <v>24.458000000000002</v>
      </c>
      <c r="W7" s="1800">
        <v>19.03</v>
      </c>
    </row>
    <row r="8" spans="1:23" ht="15" x14ac:dyDescent="0.2">
      <c r="A8" s="1795"/>
      <c r="B8" s="1801" t="s">
        <v>51</v>
      </c>
      <c r="C8" s="1797">
        <v>35.426000000000002</v>
      </c>
      <c r="D8" s="1798" t="s">
        <v>10</v>
      </c>
      <c r="E8" s="1797">
        <v>44.29</v>
      </c>
      <c r="F8" s="1798" t="s">
        <v>10</v>
      </c>
      <c r="G8" s="1797">
        <v>46.28</v>
      </c>
      <c r="H8" s="1798" t="s">
        <v>10</v>
      </c>
      <c r="I8" s="1797">
        <v>44.033999999999999</v>
      </c>
      <c r="J8" s="1798" t="s">
        <v>10</v>
      </c>
      <c r="K8" s="1797">
        <v>38.21</v>
      </c>
      <c r="L8" s="1797">
        <v>35.774999999999999</v>
      </c>
      <c r="M8" s="1797">
        <v>34.280999999999999</v>
      </c>
      <c r="N8" s="1797">
        <v>38.753999999999998</v>
      </c>
      <c r="O8" s="1797">
        <v>35.177999999999997</v>
      </c>
      <c r="P8" s="1797">
        <v>37.6</v>
      </c>
      <c r="Q8" s="1797">
        <v>46.864000000000004</v>
      </c>
      <c r="R8" s="1797">
        <v>36.503</v>
      </c>
      <c r="S8" s="1799">
        <v>38.356999999999999</v>
      </c>
      <c r="T8" s="1799">
        <v>39.707999999999998</v>
      </c>
      <c r="U8" s="1799">
        <v>39.648000000000003</v>
      </c>
      <c r="V8" s="1797">
        <v>41.558</v>
      </c>
      <c r="W8" s="1800">
        <v>43.53</v>
      </c>
    </row>
    <row r="9" spans="1:23" ht="15" x14ac:dyDescent="0.2">
      <c r="A9" s="1802"/>
      <c r="B9" s="1801" t="s">
        <v>115</v>
      </c>
      <c r="C9" s="1797">
        <v>29.242000000000001</v>
      </c>
      <c r="D9" s="1798" t="s">
        <v>10</v>
      </c>
      <c r="E9" s="1797">
        <v>27.308</v>
      </c>
      <c r="F9" s="1798" t="s">
        <v>10</v>
      </c>
      <c r="G9" s="1797">
        <v>26.016000000000002</v>
      </c>
      <c r="H9" s="1798" t="s">
        <v>10</v>
      </c>
      <c r="I9" s="1797">
        <v>29.454000000000001</v>
      </c>
      <c r="J9" s="1798" t="s">
        <v>10</v>
      </c>
      <c r="K9" s="1797">
        <v>30.746000000000002</v>
      </c>
      <c r="L9" s="1797">
        <v>31.021000000000001</v>
      </c>
      <c r="M9" s="1797">
        <v>35.419000000000004</v>
      </c>
      <c r="N9" s="1797">
        <v>32.091999999999999</v>
      </c>
      <c r="O9" s="1797">
        <v>32.533000000000001</v>
      </c>
      <c r="P9" s="1797">
        <v>34.680999999999997</v>
      </c>
      <c r="Q9" s="1797">
        <v>32.402000000000001</v>
      </c>
      <c r="R9" s="1797">
        <v>43.602000000000004</v>
      </c>
      <c r="S9" s="1799">
        <v>43.892000000000003</v>
      </c>
      <c r="T9" s="1799">
        <v>38.97</v>
      </c>
      <c r="U9" s="1799">
        <v>34.279000000000003</v>
      </c>
      <c r="V9" s="1797">
        <v>30.664000000000001</v>
      </c>
      <c r="W9" s="1800">
        <v>31.76</v>
      </c>
    </row>
    <row r="10" spans="1:23" ht="15" x14ac:dyDescent="0.2">
      <c r="A10" s="1802"/>
      <c r="B10" s="1803" t="s">
        <v>52</v>
      </c>
      <c r="C10" s="1804">
        <v>11.589</v>
      </c>
      <c r="D10" s="1805" t="s">
        <v>10</v>
      </c>
      <c r="E10" s="1804">
        <v>9.9250000000000007</v>
      </c>
      <c r="F10" s="1805" t="s">
        <v>10</v>
      </c>
      <c r="G10" s="1804">
        <v>11.931000000000001</v>
      </c>
      <c r="H10" s="1805" t="s">
        <v>10</v>
      </c>
      <c r="I10" s="1804">
        <v>7.9130000000000003</v>
      </c>
      <c r="J10" s="1805" t="s">
        <v>10</v>
      </c>
      <c r="K10" s="1804">
        <v>18.785</v>
      </c>
      <c r="L10" s="1804">
        <v>22.344000000000001</v>
      </c>
      <c r="M10" s="1804">
        <v>20.914999999999999</v>
      </c>
      <c r="N10" s="1804">
        <v>18.106999999999999</v>
      </c>
      <c r="O10" s="1804">
        <v>23.289000000000001</v>
      </c>
      <c r="P10" s="1804">
        <v>16.978000000000002</v>
      </c>
      <c r="Q10" s="1804">
        <v>6.7140000000000004</v>
      </c>
      <c r="R10" s="1804">
        <v>2.835</v>
      </c>
      <c r="S10" s="1806">
        <v>4.0940000000000003</v>
      </c>
      <c r="T10" s="1806">
        <v>5.9039999999999999</v>
      </c>
      <c r="U10" s="1806">
        <v>4.2670000000000003</v>
      </c>
      <c r="V10" s="1804">
        <v>3.3210000000000002</v>
      </c>
      <c r="W10" s="1807">
        <v>5.69</v>
      </c>
    </row>
    <row r="11" spans="1:23" ht="3" customHeight="1" x14ac:dyDescent="0.2">
      <c r="B11" s="1808"/>
      <c r="C11" s="1809"/>
      <c r="D11" s="1809"/>
      <c r="E11" s="1810"/>
      <c r="F11" s="1811"/>
      <c r="R11" s="1782"/>
      <c r="S11" s="1782"/>
      <c r="T11" s="1782"/>
      <c r="U11" s="1782"/>
    </row>
    <row r="12" spans="1:23" ht="63" customHeight="1" x14ac:dyDescent="0.2">
      <c r="B12" s="2004" t="s">
        <v>562</v>
      </c>
      <c r="C12" s="2005"/>
      <c r="D12" s="2005"/>
      <c r="E12" s="2005"/>
      <c r="F12" s="2005"/>
      <c r="G12" s="2005"/>
      <c r="H12" s="2005"/>
      <c r="I12" s="2005"/>
      <c r="J12" s="2005"/>
      <c r="K12" s="2005"/>
      <c r="L12" s="2005"/>
      <c r="M12" s="2005"/>
      <c r="N12" s="2005"/>
      <c r="O12" s="2005"/>
      <c r="P12" s="2005"/>
      <c r="Q12" s="2005"/>
      <c r="R12" s="2005"/>
      <c r="S12" s="2005"/>
      <c r="T12" s="2005"/>
      <c r="U12" s="2005"/>
      <c r="V12" s="2005"/>
    </row>
    <row r="13" spans="1:23" x14ac:dyDescent="0.2">
      <c r="B13" s="1783"/>
      <c r="C13" s="1783"/>
      <c r="D13" s="1783"/>
      <c r="E13" s="1783"/>
      <c r="F13" s="1783"/>
      <c r="G13" s="1783"/>
      <c r="H13" s="1783"/>
      <c r="I13" s="1783"/>
      <c r="J13" s="1783"/>
      <c r="K13" s="1783"/>
      <c r="L13" s="1783"/>
      <c r="M13" s="1783"/>
      <c r="N13" s="1783"/>
      <c r="O13" s="1783"/>
      <c r="P13" s="1783"/>
      <c r="Q13" s="1784"/>
      <c r="R13" s="1783"/>
    </row>
    <row r="14" spans="1:23" ht="63" customHeight="1" x14ac:dyDescent="0.2">
      <c r="A14" s="1785" t="s">
        <v>54</v>
      </c>
      <c r="B14" s="2006" t="s">
        <v>236</v>
      </c>
      <c r="C14" s="2007"/>
      <c r="D14" s="2007"/>
      <c r="E14" s="2007"/>
      <c r="F14" s="2007"/>
      <c r="G14" s="2007"/>
      <c r="H14" s="2007"/>
      <c r="I14" s="2007"/>
      <c r="J14" s="2007"/>
      <c r="K14" s="2007"/>
      <c r="L14" s="2007"/>
      <c r="M14" s="2007"/>
      <c r="N14" s="2007"/>
      <c r="O14" s="2007"/>
      <c r="P14" s="2007"/>
      <c r="Q14" s="2007"/>
      <c r="R14" s="2007"/>
      <c r="S14" s="1813"/>
      <c r="T14" s="1813"/>
      <c r="U14" s="1813"/>
      <c r="V14" s="1786"/>
    </row>
    <row r="15" spans="1:23" ht="63" customHeight="1" x14ac:dyDescent="0.2">
      <c r="A15" s="1787"/>
      <c r="B15" s="1788" t="s">
        <v>68</v>
      </c>
      <c r="C15" s="1790" t="s">
        <v>6</v>
      </c>
      <c r="D15" s="1790" t="s">
        <v>7</v>
      </c>
      <c r="E15" s="1790" t="s">
        <v>8</v>
      </c>
      <c r="F15" s="1791" t="s">
        <v>140</v>
      </c>
      <c r="G15" s="1792" t="s">
        <v>179</v>
      </c>
      <c r="H15" s="1792" t="s">
        <v>224</v>
      </c>
      <c r="I15" s="1793" t="s">
        <v>235</v>
      </c>
      <c r="J15" s="1792" t="s">
        <v>288</v>
      </c>
      <c r="K15" s="1793" t="s">
        <v>323</v>
      </c>
      <c r="L15" s="1793" t="s">
        <v>335</v>
      </c>
      <c r="M15" s="1814" t="s">
        <v>386</v>
      </c>
      <c r="N15" s="1792" t="s">
        <v>410</v>
      </c>
      <c r="O15" s="1793" t="s">
        <v>425</v>
      </c>
      <c r="P15" s="1793" t="s">
        <v>458</v>
      </c>
      <c r="Q15" s="1815" t="s">
        <v>600</v>
      </c>
      <c r="R15" s="1793" t="s">
        <v>653</v>
      </c>
      <c r="S15" s="1793" t="s">
        <v>660</v>
      </c>
      <c r="T15" s="1793" t="s">
        <v>700</v>
      </c>
      <c r="U15" s="1793" t="s">
        <v>704</v>
      </c>
      <c r="V15" s="1794" t="s">
        <v>706</v>
      </c>
    </row>
    <row r="16" spans="1:23" ht="15" x14ac:dyDescent="0.2">
      <c r="A16" s="1795"/>
      <c r="B16" s="1796" t="s">
        <v>23</v>
      </c>
      <c r="C16" s="1797">
        <v>9.8369999999999997</v>
      </c>
      <c r="D16" s="1798" t="s">
        <v>10</v>
      </c>
      <c r="E16" s="1798" t="s">
        <v>10</v>
      </c>
      <c r="F16" s="1798" t="s">
        <v>10</v>
      </c>
      <c r="G16" s="1798" t="s">
        <v>10</v>
      </c>
      <c r="H16" s="1797">
        <v>8.5020000000000007</v>
      </c>
      <c r="I16" s="1799" t="s">
        <v>10</v>
      </c>
      <c r="J16" s="1797">
        <v>6.9580000000000002</v>
      </c>
      <c r="K16" s="1799" t="s">
        <v>10</v>
      </c>
      <c r="L16" s="1799" t="s">
        <v>10</v>
      </c>
      <c r="M16" s="1799" t="s">
        <v>10</v>
      </c>
      <c r="N16" s="1797">
        <v>8.9369999999999994</v>
      </c>
      <c r="O16" s="1816" t="s">
        <v>10</v>
      </c>
      <c r="P16" s="1816" t="s">
        <v>10</v>
      </c>
      <c r="Q16" s="1817" t="s">
        <v>10</v>
      </c>
      <c r="R16" s="1816" t="s">
        <v>10</v>
      </c>
      <c r="S16" s="1816" t="s">
        <v>10</v>
      </c>
      <c r="T16" s="1816" t="s">
        <v>10</v>
      </c>
      <c r="U16" s="1816" t="s">
        <v>10</v>
      </c>
      <c r="V16" s="1818" t="s">
        <v>10</v>
      </c>
    </row>
    <row r="17" spans="1:22" ht="15" x14ac:dyDescent="0.2">
      <c r="A17" s="1795"/>
      <c r="B17" s="1801" t="s">
        <v>24</v>
      </c>
      <c r="C17" s="1797">
        <v>10.785</v>
      </c>
      <c r="D17" s="1798" t="s">
        <v>10</v>
      </c>
      <c r="E17" s="1798" t="s">
        <v>10</v>
      </c>
      <c r="F17" s="1798" t="s">
        <v>10</v>
      </c>
      <c r="G17" s="1798" t="s">
        <v>10</v>
      </c>
      <c r="H17" s="1797">
        <v>11.282999999999999</v>
      </c>
      <c r="I17" s="1799" t="s">
        <v>10</v>
      </c>
      <c r="J17" s="1797">
        <v>8.1880000000000006</v>
      </c>
      <c r="K17" s="1799" t="s">
        <v>10</v>
      </c>
      <c r="L17" s="1799" t="s">
        <v>10</v>
      </c>
      <c r="M17" s="1799" t="s">
        <v>10</v>
      </c>
      <c r="N17" s="1797">
        <v>9.673</v>
      </c>
      <c r="O17" s="1816" t="s">
        <v>10</v>
      </c>
      <c r="P17" s="1816" t="s">
        <v>10</v>
      </c>
      <c r="Q17" s="1817" t="s">
        <v>10</v>
      </c>
      <c r="R17" s="1816" t="s">
        <v>10</v>
      </c>
      <c r="S17" s="1816" t="s">
        <v>10</v>
      </c>
      <c r="T17" s="1816" t="s">
        <v>10</v>
      </c>
      <c r="U17" s="1816" t="s">
        <v>10</v>
      </c>
      <c r="V17" s="1818" t="s">
        <v>10</v>
      </c>
    </row>
    <row r="18" spans="1:22" ht="15" x14ac:dyDescent="0.2">
      <c r="A18" s="1795"/>
      <c r="B18" s="1801" t="s">
        <v>25</v>
      </c>
      <c r="C18" s="1797">
        <v>5.3950000000000005</v>
      </c>
      <c r="D18" s="1798" t="s">
        <v>10</v>
      </c>
      <c r="E18" s="1798" t="s">
        <v>10</v>
      </c>
      <c r="F18" s="1798" t="s">
        <v>10</v>
      </c>
      <c r="G18" s="1798" t="s">
        <v>10</v>
      </c>
      <c r="H18" s="1797">
        <v>7.7030000000000003</v>
      </c>
      <c r="I18" s="1799" t="s">
        <v>10</v>
      </c>
      <c r="J18" s="1797">
        <v>5.9770000000000003</v>
      </c>
      <c r="K18" s="1799" t="s">
        <v>10</v>
      </c>
      <c r="L18" s="1799" t="s">
        <v>10</v>
      </c>
      <c r="M18" s="1799" t="s">
        <v>10</v>
      </c>
      <c r="N18" s="1797">
        <v>5.7830000000000004</v>
      </c>
      <c r="O18" s="1816" t="s">
        <v>10</v>
      </c>
      <c r="P18" s="1816" t="s">
        <v>10</v>
      </c>
      <c r="Q18" s="1817" t="s">
        <v>10</v>
      </c>
      <c r="R18" s="1816" t="s">
        <v>10</v>
      </c>
      <c r="S18" s="1816" t="s">
        <v>10</v>
      </c>
      <c r="T18" s="1816" t="s">
        <v>10</v>
      </c>
      <c r="U18" s="1816" t="s">
        <v>10</v>
      </c>
      <c r="V18" s="1818" t="s">
        <v>10</v>
      </c>
    </row>
    <row r="19" spans="1:22" ht="15" x14ac:dyDescent="0.2">
      <c r="A19" s="1802"/>
      <c r="B19" s="1801" t="s">
        <v>26</v>
      </c>
      <c r="C19" s="1797">
        <v>37.436</v>
      </c>
      <c r="D19" s="1798" t="s">
        <v>10</v>
      </c>
      <c r="E19" s="1798" t="s">
        <v>10</v>
      </c>
      <c r="F19" s="1798" t="s">
        <v>10</v>
      </c>
      <c r="G19" s="1798" t="s">
        <v>10</v>
      </c>
      <c r="H19" s="1797">
        <v>26.823</v>
      </c>
      <c r="I19" s="1799" t="s">
        <v>10</v>
      </c>
      <c r="J19" s="1797">
        <v>19.731999999999999</v>
      </c>
      <c r="K19" s="1799" t="s">
        <v>10</v>
      </c>
      <c r="L19" s="1799" t="s">
        <v>10</v>
      </c>
      <c r="M19" s="1799" t="s">
        <v>10</v>
      </c>
      <c r="N19" s="1797">
        <v>17.777999999999999</v>
      </c>
      <c r="O19" s="1816" t="s">
        <v>10</v>
      </c>
      <c r="P19" s="1816" t="s">
        <v>10</v>
      </c>
      <c r="Q19" s="1817" t="s">
        <v>10</v>
      </c>
      <c r="R19" s="1816" t="s">
        <v>10</v>
      </c>
      <c r="S19" s="1816" t="s">
        <v>10</v>
      </c>
      <c r="T19" s="1816" t="s">
        <v>10</v>
      </c>
      <c r="U19" s="1816" t="s">
        <v>10</v>
      </c>
      <c r="V19" s="1818" t="s">
        <v>10</v>
      </c>
    </row>
    <row r="20" spans="1:22" ht="15" x14ac:dyDescent="0.2">
      <c r="A20" s="1802"/>
      <c r="B20" s="1803" t="s">
        <v>27</v>
      </c>
      <c r="C20" s="1804">
        <v>36.545999999999999</v>
      </c>
      <c r="D20" s="1805" t="s">
        <v>10</v>
      </c>
      <c r="E20" s="1805" t="s">
        <v>10</v>
      </c>
      <c r="F20" s="1805" t="s">
        <v>10</v>
      </c>
      <c r="G20" s="1805" t="s">
        <v>10</v>
      </c>
      <c r="H20" s="1804">
        <v>45.688000000000002</v>
      </c>
      <c r="I20" s="1806" t="s">
        <v>10</v>
      </c>
      <c r="J20" s="1804">
        <v>59.143999999999998</v>
      </c>
      <c r="K20" s="1806" t="s">
        <v>10</v>
      </c>
      <c r="L20" s="1806" t="s">
        <v>10</v>
      </c>
      <c r="M20" s="1806" t="s">
        <v>10</v>
      </c>
      <c r="N20" s="1804">
        <v>57.828000000000003</v>
      </c>
      <c r="O20" s="1819" t="s">
        <v>10</v>
      </c>
      <c r="P20" s="1819" t="s">
        <v>10</v>
      </c>
      <c r="Q20" s="1820" t="s">
        <v>10</v>
      </c>
      <c r="R20" s="1819" t="s">
        <v>10</v>
      </c>
      <c r="S20" s="1819" t="s">
        <v>10</v>
      </c>
      <c r="T20" s="1819" t="s">
        <v>10</v>
      </c>
      <c r="U20" s="1819" t="s">
        <v>10</v>
      </c>
      <c r="V20" s="1821" t="s">
        <v>10</v>
      </c>
    </row>
    <row r="21" spans="1:22" ht="3" customHeight="1" x14ac:dyDescent="0.2">
      <c r="B21" s="1808"/>
      <c r="C21" s="1809"/>
      <c r="D21" s="1809"/>
      <c r="E21" s="1810"/>
      <c r="F21" s="1811"/>
    </row>
    <row r="22" spans="1:22" ht="63" customHeight="1" x14ac:dyDescent="0.2">
      <c r="B22" s="2004" t="s">
        <v>595</v>
      </c>
      <c r="C22" s="2005"/>
      <c r="D22" s="2005"/>
      <c r="E22" s="2005"/>
      <c r="F22" s="2005"/>
      <c r="G22" s="2005"/>
      <c r="H22" s="2005"/>
      <c r="I22" s="2005"/>
      <c r="J22" s="2005"/>
      <c r="K22" s="2005"/>
      <c r="L22" s="2005"/>
      <c r="M22" s="2005"/>
      <c r="N22" s="2005"/>
      <c r="O22" s="2005"/>
      <c r="P22" s="2005"/>
      <c r="Q22" s="2005"/>
      <c r="R22" s="2005"/>
      <c r="S22" s="1822"/>
      <c r="T22" s="1822"/>
      <c r="U22" s="1822"/>
    </row>
    <row r="23" spans="1:22" x14ac:dyDescent="0.2">
      <c r="G23" s="1783"/>
      <c r="H23" s="1783"/>
      <c r="I23" s="1783"/>
      <c r="J23" s="1783"/>
      <c r="K23" s="1783"/>
      <c r="L23" s="1783"/>
      <c r="M23" s="1783"/>
      <c r="N23" s="1783"/>
      <c r="O23" s="1783"/>
      <c r="P23" s="1783"/>
      <c r="Q23" s="1784"/>
      <c r="R23" s="1783"/>
    </row>
    <row r="24" spans="1:22" ht="63" customHeight="1" x14ac:dyDescent="0.2">
      <c r="A24" s="1785" t="s">
        <v>40</v>
      </c>
      <c r="B24" s="2001" t="s">
        <v>102</v>
      </c>
      <c r="C24" s="2002"/>
      <c r="D24" s="2002"/>
      <c r="E24" s="2002"/>
      <c r="F24" s="2002"/>
      <c r="G24" s="2002"/>
      <c r="H24" s="2002"/>
      <c r="I24" s="2002"/>
      <c r="J24" s="2002"/>
      <c r="K24" s="2002"/>
      <c r="L24" s="2002"/>
      <c r="M24" s="2002"/>
      <c r="N24" s="2002"/>
      <c r="O24" s="2002"/>
      <c r="P24" s="2002"/>
      <c r="Q24" s="2002"/>
      <c r="R24" s="2002"/>
      <c r="S24" s="1813"/>
      <c r="T24" s="1813"/>
      <c r="U24" s="1813"/>
      <c r="V24" s="1786"/>
    </row>
    <row r="25" spans="1:22" ht="63" customHeight="1" x14ac:dyDescent="0.2">
      <c r="A25" s="1787"/>
      <c r="B25" s="1788" t="s">
        <v>68</v>
      </c>
      <c r="C25" s="1790" t="s">
        <v>6</v>
      </c>
      <c r="D25" s="1790" t="s">
        <v>7</v>
      </c>
      <c r="E25" s="1790" t="s">
        <v>8</v>
      </c>
      <c r="F25" s="1791" t="s">
        <v>140</v>
      </c>
      <c r="G25" s="1792" t="s">
        <v>179</v>
      </c>
      <c r="H25" s="1792" t="s">
        <v>224</v>
      </c>
      <c r="I25" s="1793" t="s">
        <v>235</v>
      </c>
      <c r="J25" s="1792" t="s">
        <v>288</v>
      </c>
      <c r="K25" s="1792" t="s">
        <v>323</v>
      </c>
      <c r="L25" s="1793" t="s">
        <v>335</v>
      </c>
      <c r="M25" s="1814" t="s">
        <v>386</v>
      </c>
      <c r="N25" s="1792" t="s">
        <v>410</v>
      </c>
      <c r="O25" s="1793" t="s">
        <v>425</v>
      </c>
      <c r="P25" s="1793" t="s">
        <v>458</v>
      </c>
      <c r="Q25" s="1815" t="s">
        <v>600</v>
      </c>
      <c r="R25" s="1793" t="s">
        <v>653</v>
      </c>
      <c r="S25" s="1793" t="s">
        <v>660</v>
      </c>
      <c r="T25" s="1793" t="s">
        <v>700</v>
      </c>
      <c r="U25" s="1793" t="s">
        <v>704</v>
      </c>
      <c r="V25" s="1794" t="s">
        <v>706</v>
      </c>
    </row>
    <row r="26" spans="1:22" ht="15" x14ac:dyDescent="0.2">
      <c r="A26" s="1795"/>
      <c r="B26" s="1796" t="str">
        <f>"-2% or lower"</f>
        <v>-2% or lower</v>
      </c>
      <c r="C26" s="1798" t="s">
        <v>10</v>
      </c>
      <c r="D26" s="1797">
        <v>6.2250000000000005</v>
      </c>
      <c r="E26" s="1798" t="s">
        <v>10</v>
      </c>
      <c r="F26" s="1798" t="s">
        <v>10</v>
      </c>
      <c r="G26" s="1798" t="s">
        <v>10</v>
      </c>
      <c r="H26" s="1798" t="s">
        <v>10</v>
      </c>
      <c r="I26" s="1816" t="s">
        <v>10</v>
      </c>
      <c r="J26" s="1816" t="s">
        <v>10</v>
      </c>
      <c r="K26" s="1797">
        <v>14.998000000000001</v>
      </c>
      <c r="L26" s="1797" t="s">
        <v>10</v>
      </c>
      <c r="M26" s="1797" t="s">
        <v>10</v>
      </c>
      <c r="N26" s="1797">
        <v>17.46</v>
      </c>
      <c r="O26" s="1816" t="s">
        <v>10</v>
      </c>
      <c r="P26" s="1816" t="s">
        <v>10</v>
      </c>
      <c r="Q26" s="1817" t="s">
        <v>10</v>
      </c>
      <c r="R26" s="1817" t="s">
        <v>10</v>
      </c>
      <c r="S26" s="1817" t="s">
        <v>10</v>
      </c>
      <c r="T26" s="1817" t="s">
        <v>10</v>
      </c>
      <c r="U26" s="1817" t="s">
        <v>10</v>
      </c>
      <c r="V26" s="1818" t="s">
        <v>10</v>
      </c>
    </row>
    <row r="27" spans="1:22" ht="15" x14ac:dyDescent="0.2">
      <c r="A27" s="1795"/>
      <c r="B27" s="1801" t="str">
        <f>"-1%"</f>
        <v>-1%</v>
      </c>
      <c r="C27" s="1798" t="s">
        <v>10</v>
      </c>
      <c r="D27" s="1797">
        <v>10.526</v>
      </c>
      <c r="E27" s="1798" t="s">
        <v>10</v>
      </c>
      <c r="F27" s="1798" t="s">
        <v>10</v>
      </c>
      <c r="G27" s="1798" t="s">
        <v>10</v>
      </c>
      <c r="H27" s="1798" t="s">
        <v>10</v>
      </c>
      <c r="I27" s="1816" t="s">
        <v>10</v>
      </c>
      <c r="J27" s="1816" t="s">
        <v>10</v>
      </c>
      <c r="K27" s="1797">
        <v>17.112000000000002</v>
      </c>
      <c r="L27" s="1797" t="s">
        <v>10</v>
      </c>
      <c r="M27" s="1797" t="s">
        <v>10</v>
      </c>
      <c r="N27" s="1797">
        <v>21.205000000000002</v>
      </c>
      <c r="O27" s="1816" t="s">
        <v>10</v>
      </c>
      <c r="P27" s="1816" t="s">
        <v>10</v>
      </c>
      <c r="Q27" s="1817" t="s">
        <v>10</v>
      </c>
      <c r="R27" s="1817" t="s">
        <v>10</v>
      </c>
      <c r="S27" s="1817" t="s">
        <v>10</v>
      </c>
      <c r="T27" s="1817" t="s">
        <v>10</v>
      </c>
      <c r="U27" s="1817" t="s">
        <v>10</v>
      </c>
      <c r="V27" s="1818" t="s">
        <v>10</v>
      </c>
    </row>
    <row r="28" spans="1:22" ht="15" x14ac:dyDescent="0.2">
      <c r="A28" s="1795"/>
      <c r="B28" s="1823">
        <v>0</v>
      </c>
      <c r="C28" s="1798" t="s">
        <v>10</v>
      </c>
      <c r="D28" s="1797">
        <v>18.138000000000002</v>
      </c>
      <c r="E28" s="1798" t="s">
        <v>10</v>
      </c>
      <c r="F28" s="1798" t="s">
        <v>10</v>
      </c>
      <c r="G28" s="1798" t="s">
        <v>10</v>
      </c>
      <c r="H28" s="1798" t="s">
        <v>10</v>
      </c>
      <c r="I28" s="1816" t="s">
        <v>10</v>
      </c>
      <c r="J28" s="1816" t="s">
        <v>10</v>
      </c>
      <c r="K28" s="1797">
        <v>24.702000000000002</v>
      </c>
      <c r="L28" s="1797" t="s">
        <v>10</v>
      </c>
      <c r="M28" s="1797" t="s">
        <v>10</v>
      </c>
      <c r="N28" s="1797">
        <v>27.337</v>
      </c>
      <c r="O28" s="1816" t="s">
        <v>10</v>
      </c>
      <c r="P28" s="1816" t="s">
        <v>10</v>
      </c>
      <c r="Q28" s="1817" t="s">
        <v>10</v>
      </c>
      <c r="R28" s="1817" t="s">
        <v>10</v>
      </c>
      <c r="S28" s="1817" t="s">
        <v>10</v>
      </c>
      <c r="T28" s="1817" t="s">
        <v>10</v>
      </c>
      <c r="U28" s="1817" t="s">
        <v>10</v>
      </c>
      <c r="V28" s="1818" t="s">
        <v>10</v>
      </c>
    </row>
    <row r="29" spans="1:22" ht="15" x14ac:dyDescent="0.2">
      <c r="A29" s="1795"/>
      <c r="B29" s="1823">
        <v>0.01</v>
      </c>
      <c r="C29" s="1798" t="s">
        <v>10</v>
      </c>
      <c r="D29" s="1797">
        <v>30.988</v>
      </c>
      <c r="E29" s="1798" t="s">
        <v>10</v>
      </c>
      <c r="F29" s="1798" t="s">
        <v>10</v>
      </c>
      <c r="G29" s="1798" t="s">
        <v>10</v>
      </c>
      <c r="H29" s="1798" t="s">
        <v>10</v>
      </c>
      <c r="I29" s="1816" t="s">
        <v>10</v>
      </c>
      <c r="J29" s="1816" t="s">
        <v>10</v>
      </c>
      <c r="K29" s="1797">
        <v>24.824000000000002</v>
      </c>
      <c r="L29" s="1797" t="s">
        <v>10</v>
      </c>
      <c r="M29" s="1797" t="s">
        <v>10</v>
      </c>
      <c r="N29" s="1797">
        <v>20.990000000000002</v>
      </c>
      <c r="O29" s="1816" t="s">
        <v>10</v>
      </c>
      <c r="P29" s="1816" t="s">
        <v>10</v>
      </c>
      <c r="Q29" s="1817" t="s">
        <v>10</v>
      </c>
      <c r="R29" s="1817" t="s">
        <v>10</v>
      </c>
      <c r="S29" s="1817" t="s">
        <v>10</v>
      </c>
      <c r="T29" s="1817" t="s">
        <v>10</v>
      </c>
      <c r="U29" s="1817" t="s">
        <v>10</v>
      </c>
      <c r="V29" s="1818" t="s">
        <v>10</v>
      </c>
    </row>
    <row r="30" spans="1:22" ht="15" x14ac:dyDescent="0.2">
      <c r="A30" s="1802"/>
      <c r="B30" s="1823">
        <v>0.02</v>
      </c>
      <c r="C30" s="1798" t="s">
        <v>10</v>
      </c>
      <c r="D30" s="1797">
        <v>27.023</v>
      </c>
      <c r="E30" s="1798" t="s">
        <v>10</v>
      </c>
      <c r="F30" s="1798" t="s">
        <v>10</v>
      </c>
      <c r="G30" s="1798" t="s">
        <v>10</v>
      </c>
      <c r="H30" s="1798" t="s">
        <v>10</v>
      </c>
      <c r="I30" s="1816" t="s">
        <v>10</v>
      </c>
      <c r="J30" s="1816" t="s">
        <v>10</v>
      </c>
      <c r="K30" s="1797">
        <v>14.289</v>
      </c>
      <c r="L30" s="1797" t="s">
        <v>10</v>
      </c>
      <c r="M30" s="1797" t="s">
        <v>10</v>
      </c>
      <c r="N30" s="1797">
        <v>9.9689999999999994</v>
      </c>
      <c r="O30" s="1816" t="s">
        <v>10</v>
      </c>
      <c r="P30" s="1816" t="s">
        <v>10</v>
      </c>
      <c r="Q30" s="1817" t="s">
        <v>10</v>
      </c>
      <c r="R30" s="1817" t="s">
        <v>10</v>
      </c>
      <c r="S30" s="1817" t="s">
        <v>10</v>
      </c>
      <c r="T30" s="1817" t="s">
        <v>10</v>
      </c>
      <c r="U30" s="1817" t="s">
        <v>10</v>
      </c>
      <c r="V30" s="1818" t="s">
        <v>10</v>
      </c>
    </row>
    <row r="31" spans="1:22" ht="15" x14ac:dyDescent="0.2">
      <c r="A31" s="1802"/>
      <c r="B31" s="1803" t="s">
        <v>33</v>
      </c>
      <c r="C31" s="1805" t="s">
        <v>10</v>
      </c>
      <c r="D31" s="1804">
        <v>7.0990000000000002</v>
      </c>
      <c r="E31" s="1805" t="s">
        <v>10</v>
      </c>
      <c r="F31" s="1805" t="s">
        <v>10</v>
      </c>
      <c r="G31" s="1805" t="s">
        <v>10</v>
      </c>
      <c r="H31" s="1805" t="s">
        <v>10</v>
      </c>
      <c r="I31" s="1819" t="s">
        <v>10</v>
      </c>
      <c r="J31" s="1819" t="s">
        <v>10</v>
      </c>
      <c r="K31" s="1804">
        <v>4.0760000000000005</v>
      </c>
      <c r="L31" s="1804" t="s">
        <v>10</v>
      </c>
      <c r="M31" s="1804" t="s">
        <v>10</v>
      </c>
      <c r="N31" s="1804">
        <v>3.0390000000000001</v>
      </c>
      <c r="O31" s="1819" t="s">
        <v>10</v>
      </c>
      <c r="P31" s="1819" t="s">
        <v>10</v>
      </c>
      <c r="Q31" s="1820" t="s">
        <v>10</v>
      </c>
      <c r="R31" s="1820" t="s">
        <v>10</v>
      </c>
      <c r="S31" s="1820" t="s">
        <v>10</v>
      </c>
      <c r="T31" s="1820" t="s">
        <v>10</v>
      </c>
      <c r="U31" s="1820" t="s">
        <v>10</v>
      </c>
      <c r="V31" s="1821" t="s">
        <v>10</v>
      </c>
    </row>
    <row r="32" spans="1:22" ht="3" customHeight="1" x14ac:dyDescent="0.2">
      <c r="B32" s="1808"/>
      <c r="C32" s="1809"/>
      <c r="D32" s="1809"/>
      <c r="E32" s="1810"/>
      <c r="F32" s="1824"/>
    </row>
    <row r="33" spans="1:22" ht="63" customHeight="1" x14ac:dyDescent="0.2">
      <c r="B33" s="2004" t="s">
        <v>300</v>
      </c>
      <c r="C33" s="2005"/>
      <c r="D33" s="2005"/>
      <c r="E33" s="2005"/>
      <c r="F33" s="2005"/>
      <c r="G33" s="2005"/>
      <c r="H33" s="2005"/>
      <c r="I33" s="2005"/>
      <c r="J33" s="2005"/>
      <c r="K33" s="2005"/>
      <c r="L33" s="2005"/>
      <c r="M33" s="2005"/>
      <c r="N33" s="2005"/>
      <c r="O33" s="2005"/>
      <c r="P33" s="2005"/>
      <c r="Q33" s="2005"/>
      <c r="R33" s="2005"/>
      <c r="S33" s="1822"/>
      <c r="T33" s="1822"/>
      <c r="U33" s="1822"/>
    </row>
    <row r="34" spans="1:22" x14ac:dyDescent="0.2">
      <c r="B34" s="1783"/>
      <c r="C34" s="1783"/>
      <c r="D34" s="1783"/>
      <c r="E34" s="1783"/>
      <c r="F34" s="1783"/>
      <c r="G34" s="1783"/>
      <c r="H34" s="1783"/>
      <c r="I34" s="1783"/>
      <c r="J34" s="1783"/>
      <c r="K34" s="1783"/>
      <c r="L34" s="1783"/>
      <c r="M34" s="1783"/>
      <c r="N34" s="1783"/>
      <c r="O34" s="1783"/>
      <c r="P34" s="1783"/>
      <c r="Q34" s="1784"/>
      <c r="R34" s="1783"/>
    </row>
    <row r="35" spans="1:22" ht="63" customHeight="1" x14ac:dyDescent="0.2">
      <c r="A35" s="1785" t="s">
        <v>41</v>
      </c>
      <c r="B35" s="2001" t="s">
        <v>284</v>
      </c>
      <c r="C35" s="2002"/>
      <c r="D35" s="2002"/>
      <c r="E35" s="2002"/>
      <c r="F35" s="2002"/>
      <c r="G35" s="2002"/>
      <c r="H35" s="2002"/>
      <c r="I35" s="2002"/>
      <c r="J35" s="2002"/>
      <c r="K35" s="2002"/>
      <c r="L35" s="2002"/>
      <c r="M35" s="2002"/>
      <c r="N35" s="2002"/>
      <c r="O35" s="2002"/>
      <c r="P35" s="2002"/>
      <c r="Q35" s="2002"/>
      <c r="R35" s="2002"/>
      <c r="S35" s="1813"/>
      <c r="T35" s="1813"/>
      <c r="U35" s="1813"/>
      <c r="V35" s="1786"/>
    </row>
    <row r="36" spans="1:22" ht="63" customHeight="1" x14ac:dyDescent="0.2">
      <c r="A36" s="1787"/>
      <c r="B36" s="1788" t="s">
        <v>68</v>
      </c>
      <c r="C36" s="1790" t="s">
        <v>6</v>
      </c>
      <c r="D36" s="1790" t="s">
        <v>7</v>
      </c>
      <c r="E36" s="1790" t="s">
        <v>8</v>
      </c>
      <c r="F36" s="1791" t="s">
        <v>140</v>
      </c>
      <c r="G36" s="1792" t="s">
        <v>179</v>
      </c>
      <c r="H36" s="1792" t="s">
        <v>224</v>
      </c>
      <c r="I36" s="1792" t="s">
        <v>235</v>
      </c>
      <c r="J36" s="1792" t="s">
        <v>288</v>
      </c>
      <c r="K36" s="1793" t="s">
        <v>323</v>
      </c>
      <c r="L36" s="1793" t="s">
        <v>335</v>
      </c>
      <c r="M36" s="1814" t="s">
        <v>386</v>
      </c>
      <c r="N36" s="1793" t="s">
        <v>410</v>
      </c>
      <c r="O36" s="1793" t="s">
        <v>425</v>
      </c>
      <c r="P36" s="1793" t="s">
        <v>458</v>
      </c>
      <c r="Q36" s="1815" t="s">
        <v>600</v>
      </c>
      <c r="R36" s="1793" t="s">
        <v>653</v>
      </c>
      <c r="S36" s="1793" t="s">
        <v>660</v>
      </c>
      <c r="T36" s="1793" t="s">
        <v>700</v>
      </c>
      <c r="U36" s="1793" t="s">
        <v>704</v>
      </c>
      <c r="V36" s="1794" t="s">
        <v>706</v>
      </c>
    </row>
    <row r="37" spans="1:22" ht="15" x14ac:dyDescent="0.2">
      <c r="A37" s="1795"/>
      <c r="B37" s="1796" t="s">
        <v>19</v>
      </c>
      <c r="C37" s="1797">
        <v>13.105</v>
      </c>
      <c r="D37" s="1798" t="s">
        <v>10</v>
      </c>
      <c r="E37" s="1798" t="s">
        <v>10</v>
      </c>
      <c r="F37" s="1798" t="s">
        <v>10</v>
      </c>
      <c r="G37" s="1798" t="s">
        <v>10</v>
      </c>
      <c r="H37" s="1798" t="s">
        <v>10</v>
      </c>
      <c r="I37" s="1798" t="s">
        <v>10</v>
      </c>
      <c r="J37" s="1816" t="s">
        <v>10</v>
      </c>
      <c r="K37" s="1816" t="s">
        <v>10</v>
      </c>
      <c r="L37" s="1816" t="s">
        <v>10</v>
      </c>
      <c r="M37" s="1816" t="s">
        <v>10</v>
      </c>
      <c r="N37" s="1816" t="s">
        <v>10</v>
      </c>
      <c r="O37" s="1816" t="s">
        <v>10</v>
      </c>
      <c r="P37" s="1816" t="s">
        <v>10</v>
      </c>
      <c r="Q37" s="1817" t="s">
        <v>10</v>
      </c>
      <c r="R37" s="1817" t="s">
        <v>10</v>
      </c>
      <c r="S37" s="1817" t="s">
        <v>10</v>
      </c>
      <c r="T37" s="1817" t="s">
        <v>10</v>
      </c>
      <c r="U37" s="1817" t="s">
        <v>10</v>
      </c>
      <c r="V37" s="1825" t="s">
        <v>10</v>
      </c>
    </row>
    <row r="38" spans="1:22" ht="15" x14ac:dyDescent="0.2">
      <c r="A38" s="1795"/>
      <c r="B38" s="1801" t="s">
        <v>20</v>
      </c>
      <c r="C38" s="1797">
        <v>18.71</v>
      </c>
      <c r="D38" s="1798" t="s">
        <v>10</v>
      </c>
      <c r="E38" s="1798" t="s">
        <v>10</v>
      </c>
      <c r="F38" s="1798" t="s">
        <v>10</v>
      </c>
      <c r="G38" s="1798" t="s">
        <v>10</v>
      </c>
      <c r="H38" s="1798" t="s">
        <v>10</v>
      </c>
      <c r="I38" s="1798" t="s">
        <v>10</v>
      </c>
      <c r="J38" s="1816" t="s">
        <v>10</v>
      </c>
      <c r="K38" s="1816" t="s">
        <v>10</v>
      </c>
      <c r="L38" s="1816" t="s">
        <v>10</v>
      </c>
      <c r="M38" s="1816" t="s">
        <v>10</v>
      </c>
      <c r="N38" s="1816" t="s">
        <v>10</v>
      </c>
      <c r="O38" s="1816" t="s">
        <v>10</v>
      </c>
      <c r="P38" s="1816" t="s">
        <v>10</v>
      </c>
      <c r="Q38" s="1817" t="s">
        <v>10</v>
      </c>
      <c r="R38" s="1817" t="s">
        <v>10</v>
      </c>
      <c r="S38" s="1817" t="s">
        <v>10</v>
      </c>
      <c r="T38" s="1817" t="s">
        <v>10</v>
      </c>
      <c r="U38" s="1817" t="s">
        <v>10</v>
      </c>
      <c r="V38" s="1825" t="s">
        <v>10</v>
      </c>
    </row>
    <row r="39" spans="1:22" ht="15" x14ac:dyDescent="0.2">
      <c r="A39" s="1795"/>
      <c r="B39" s="1801" t="s">
        <v>11</v>
      </c>
      <c r="C39" s="1797">
        <v>41.371000000000002</v>
      </c>
      <c r="D39" s="1798" t="s">
        <v>10</v>
      </c>
      <c r="E39" s="1798" t="s">
        <v>10</v>
      </c>
      <c r="F39" s="1798" t="s">
        <v>10</v>
      </c>
      <c r="G39" s="1798" t="s">
        <v>10</v>
      </c>
      <c r="H39" s="1798" t="s">
        <v>10</v>
      </c>
      <c r="I39" s="1798" t="s">
        <v>10</v>
      </c>
      <c r="J39" s="1816" t="s">
        <v>10</v>
      </c>
      <c r="K39" s="1816" t="s">
        <v>10</v>
      </c>
      <c r="L39" s="1816" t="s">
        <v>10</v>
      </c>
      <c r="M39" s="1816" t="s">
        <v>10</v>
      </c>
      <c r="N39" s="1816" t="s">
        <v>10</v>
      </c>
      <c r="O39" s="1816" t="s">
        <v>10</v>
      </c>
      <c r="P39" s="1816" t="s">
        <v>10</v>
      </c>
      <c r="Q39" s="1817" t="s">
        <v>10</v>
      </c>
      <c r="R39" s="1817" t="s">
        <v>10</v>
      </c>
      <c r="S39" s="1817" t="s">
        <v>10</v>
      </c>
      <c r="T39" s="1817" t="s">
        <v>10</v>
      </c>
      <c r="U39" s="1817" t="s">
        <v>10</v>
      </c>
      <c r="V39" s="1825" t="s">
        <v>10</v>
      </c>
    </row>
    <row r="40" spans="1:22" ht="15" x14ac:dyDescent="0.2">
      <c r="A40" s="1802"/>
      <c r="B40" s="1801" t="s">
        <v>21</v>
      </c>
      <c r="C40" s="1797">
        <v>17.629000000000001</v>
      </c>
      <c r="D40" s="1798" t="s">
        <v>10</v>
      </c>
      <c r="E40" s="1798" t="s">
        <v>10</v>
      </c>
      <c r="F40" s="1798" t="s">
        <v>10</v>
      </c>
      <c r="G40" s="1798" t="s">
        <v>10</v>
      </c>
      <c r="H40" s="1798" t="s">
        <v>10</v>
      </c>
      <c r="I40" s="1798" t="s">
        <v>10</v>
      </c>
      <c r="J40" s="1816" t="s">
        <v>10</v>
      </c>
      <c r="K40" s="1816" t="s">
        <v>10</v>
      </c>
      <c r="L40" s="1816" t="s">
        <v>10</v>
      </c>
      <c r="M40" s="1816" t="s">
        <v>10</v>
      </c>
      <c r="N40" s="1816" t="s">
        <v>10</v>
      </c>
      <c r="O40" s="1816" t="s">
        <v>10</v>
      </c>
      <c r="P40" s="1816" t="s">
        <v>10</v>
      </c>
      <c r="Q40" s="1817" t="s">
        <v>10</v>
      </c>
      <c r="R40" s="1817" t="s">
        <v>10</v>
      </c>
      <c r="S40" s="1817" t="s">
        <v>10</v>
      </c>
      <c r="T40" s="1817" t="s">
        <v>10</v>
      </c>
      <c r="U40" s="1817" t="s">
        <v>10</v>
      </c>
      <c r="V40" s="1825" t="s">
        <v>10</v>
      </c>
    </row>
    <row r="41" spans="1:22" ht="15" x14ac:dyDescent="0.2">
      <c r="A41" s="1802"/>
      <c r="B41" s="1803" t="s">
        <v>22</v>
      </c>
      <c r="C41" s="1804">
        <v>9.1840000000000011</v>
      </c>
      <c r="D41" s="1805" t="s">
        <v>10</v>
      </c>
      <c r="E41" s="1805" t="s">
        <v>10</v>
      </c>
      <c r="F41" s="1805" t="s">
        <v>10</v>
      </c>
      <c r="G41" s="1805" t="s">
        <v>10</v>
      </c>
      <c r="H41" s="1805" t="s">
        <v>10</v>
      </c>
      <c r="I41" s="1805" t="s">
        <v>10</v>
      </c>
      <c r="J41" s="1819" t="s">
        <v>10</v>
      </c>
      <c r="K41" s="1819" t="s">
        <v>10</v>
      </c>
      <c r="L41" s="1819" t="s">
        <v>10</v>
      </c>
      <c r="M41" s="1819" t="s">
        <v>10</v>
      </c>
      <c r="N41" s="1819" t="s">
        <v>10</v>
      </c>
      <c r="O41" s="1819" t="s">
        <v>10</v>
      </c>
      <c r="P41" s="1819" t="s">
        <v>10</v>
      </c>
      <c r="Q41" s="1820" t="s">
        <v>10</v>
      </c>
      <c r="R41" s="1820" t="s">
        <v>10</v>
      </c>
      <c r="S41" s="1820" t="s">
        <v>10</v>
      </c>
      <c r="T41" s="1820" t="s">
        <v>10</v>
      </c>
      <c r="U41" s="1820" t="s">
        <v>10</v>
      </c>
      <c r="V41" s="1826" t="s">
        <v>10</v>
      </c>
    </row>
    <row r="42" spans="1:22" ht="3" customHeight="1" x14ac:dyDescent="0.2">
      <c r="B42" s="1808"/>
      <c r="C42" s="1809"/>
      <c r="D42" s="1809"/>
      <c r="E42" s="1810"/>
      <c r="F42" s="1811"/>
    </row>
    <row r="43" spans="1:22" ht="82.5" customHeight="1" x14ac:dyDescent="0.2">
      <c r="B43" s="2013" t="s">
        <v>563</v>
      </c>
      <c r="C43" s="2014"/>
      <c r="D43" s="2014"/>
      <c r="E43" s="2014"/>
      <c r="F43" s="2014"/>
      <c r="G43" s="2014"/>
      <c r="H43" s="2014"/>
      <c r="I43" s="2014"/>
      <c r="J43" s="2014"/>
      <c r="K43" s="2014"/>
      <c r="L43" s="2014"/>
      <c r="M43" s="2014"/>
      <c r="N43" s="2014"/>
      <c r="O43" s="2014"/>
      <c r="P43" s="2014"/>
      <c r="Q43" s="2014"/>
      <c r="R43" s="2014"/>
      <c r="S43" s="2014"/>
      <c r="T43" s="2014"/>
      <c r="U43" s="2014"/>
      <c r="V43" s="2014"/>
    </row>
    <row r="44" spans="1:22" x14ac:dyDescent="0.2">
      <c r="B44" s="1783"/>
      <c r="C44" s="1783"/>
      <c r="D44" s="1783"/>
      <c r="E44" s="1783"/>
      <c r="F44" s="1783"/>
      <c r="G44" s="1783"/>
      <c r="H44" s="1783"/>
      <c r="I44" s="1783"/>
      <c r="J44" s="1783"/>
      <c r="K44" s="1783"/>
      <c r="L44" s="1783"/>
      <c r="M44" s="1783"/>
      <c r="N44" s="1783"/>
      <c r="O44" s="1783"/>
      <c r="P44" s="1783"/>
      <c r="Q44" s="1784"/>
      <c r="R44" s="1783"/>
    </row>
    <row r="45" spans="1:22" ht="63" customHeight="1" x14ac:dyDescent="0.2">
      <c r="A45" s="1785" t="s">
        <v>42</v>
      </c>
      <c r="B45" s="2001" t="s">
        <v>82</v>
      </c>
      <c r="C45" s="2002"/>
      <c r="D45" s="2002"/>
      <c r="E45" s="2002"/>
      <c r="F45" s="2002"/>
      <c r="G45" s="2002"/>
      <c r="H45" s="2002"/>
      <c r="I45" s="2002"/>
      <c r="J45" s="2002"/>
      <c r="K45" s="2002"/>
      <c r="L45" s="2002"/>
      <c r="M45" s="2002"/>
      <c r="N45" s="2002"/>
      <c r="O45" s="2002"/>
      <c r="P45" s="2002"/>
      <c r="Q45" s="2002"/>
      <c r="R45" s="2002"/>
      <c r="S45" s="1813"/>
      <c r="T45" s="1813"/>
      <c r="U45" s="1813"/>
      <c r="V45" s="1786"/>
    </row>
    <row r="46" spans="1:22" ht="63" customHeight="1" x14ac:dyDescent="0.2">
      <c r="A46" s="1787"/>
      <c r="B46" s="1788" t="s">
        <v>68</v>
      </c>
      <c r="C46" s="1790" t="s">
        <v>6</v>
      </c>
      <c r="D46" s="1790" t="s">
        <v>7</v>
      </c>
      <c r="E46" s="1790" t="s">
        <v>8</v>
      </c>
      <c r="F46" s="1791" t="s">
        <v>140</v>
      </c>
      <c r="G46" s="1792" t="s">
        <v>179</v>
      </c>
      <c r="H46" s="1792" t="s">
        <v>224</v>
      </c>
      <c r="I46" s="1793" t="s">
        <v>235</v>
      </c>
      <c r="J46" s="1792" t="s">
        <v>288</v>
      </c>
      <c r="K46" s="1793" t="s">
        <v>323</v>
      </c>
      <c r="L46" s="1793" t="s">
        <v>335</v>
      </c>
      <c r="M46" s="1814" t="s">
        <v>386</v>
      </c>
      <c r="N46" s="1793" t="s">
        <v>410</v>
      </c>
      <c r="O46" s="1793" t="s">
        <v>425</v>
      </c>
      <c r="P46" s="1793" t="s">
        <v>458</v>
      </c>
      <c r="Q46" s="1815" t="s">
        <v>600</v>
      </c>
      <c r="R46" s="1793" t="s">
        <v>653</v>
      </c>
      <c r="S46" s="1793" t="s">
        <v>660</v>
      </c>
      <c r="T46" s="1793" t="s">
        <v>700</v>
      </c>
      <c r="U46" s="1793" t="s">
        <v>704</v>
      </c>
      <c r="V46" s="1794" t="s">
        <v>706</v>
      </c>
    </row>
    <row r="47" spans="1:22" ht="15" x14ac:dyDescent="0.2">
      <c r="A47" s="1795"/>
      <c r="B47" s="1796" t="s">
        <v>19</v>
      </c>
      <c r="C47" s="1797">
        <v>21.042999999999999</v>
      </c>
      <c r="D47" s="1798" t="s">
        <v>10</v>
      </c>
      <c r="E47" s="1798" t="s">
        <v>10</v>
      </c>
      <c r="F47" s="1798" t="s">
        <v>10</v>
      </c>
      <c r="G47" s="1798" t="s">
        <v>10</v>
      </c>
      <c r="H47" s="1798" t="s">
        <v>10</v>
      </c>
      <c r="I47" s="1816" t="s">
        <v>10</v>
      </c>
      <c r="J47" s="1816" t="s">
        <v>10</v>
      </c>
      <c r="K47" s="1816" t="s">
        <v>10</v>
      </c>
      <c r="L47" s="1816" t="s">
        <v>10</v>
      </c>
      <c r="M47" s="1816" t="s">
        <v>10</v>
      </c>
      <c r="N47" s="1816" t="s">
        <v>10</v>
      </c>
      <c r="O47" s="1816" t="s">
        <v>10</v>
      </c>
      <c r="P47" s="1816" t="s">
        <v>10</v>
      </c>
      <c r="Q47" s="1817" t="s">
        <v>10</v>
      </c>
      <c r="R47" s="1816" t="s">
        <v>10</v>
      </c>
      <c r="S47" s="1816" t="s">
        <v>10</v>
      </c>
      <c r="T47" s="1816" t="s">
        <v>10</v>
      </c>
      <c r="U47" s="1816" t="s">
        <v>10</v>
      </c>
      <c r="V47" s="1827" t="s">
        <v>10</v>
      </c>
    </row>
    <row r="48" spans="1:22" ht="15" x14ac:dyDescent="0.2">
      <c r="A48" s="1795"/>
      <c r="B48" s="1801" t="s">
        <v>20</v>
      </c>
      <c r="C48" s="1797">
        <v>37.753999999999998</v>
      </c>
      <c r="D48" s="1798" t="s">
        <v>10</v>
      </c>
      <c r="E48" s="1798" t="s">
        <v>10</v>
      </c>
      <c r="F48" s="1798" t="s">
        <v>10</v>
      </c>
      <c r="G48" s="1798" t="s">
        <v>10</v>
      </c>
      <c r="H48" s="1798" t="s">
        <v>10</v>
      </c>
      <c r="I48" s="1816" t="s">
        <v>10</v>
      </c>
      <c r="J48" s="1816" t="s">
        <v>10</v>
      </c>
      <c r="K48" s="1816" t="s">
        <v>10</v>
      </c>
      <c r="L48" s="1816" t="s">
        <v>10</v>
      </c>
      <c r="M48" s="1816" t="s">
        <v>10</v>
      </c>
      <c r="N48" s="1816" t="s">
        <v>10</v>
      </c>
      <c r="O48" s="1816" t="s">
        <v>10</v>
      </c>
      <c r="P48" s="1816" t="s">
        <v>10</v>
      </c>
      <c r="Q48" s="1817" t="s">
        <v>10</v>
      </c>
      <c r="R48" s="1816" t="s">
        <v>10</v>
      </c>
      <c r="S48" s="1816" t="s">
        <v>10</v>
      </c>
      <c r="T48" s="1816" t="s">
        <v>10</v>
      </c>
      <c r="U48" s="1816" t="s">
        <v>10</v>
      </c>
      <c r="V48" s="1827" t="s">
        <v>10</v>
      </c>
    </row>
    <row r="49" spans="1:22" ht="15" x14ac:dyDescent="0.2">
      <c r="A49" s="1795"/>
      <c r="B49" s="1801" t="s">
        <v>11</v>
      </c>
      <c r="C49" s="1797">
        <v>31.923000000000002</v>
      </c>
      <c r="D49" s="1798" t="s">
        <v>10</v>
      </c>
      <c r="E49" s="1798" t="s">
        <v>10</v>
      </c>
      <c r="F49" s="1798" t="s">
        <v>10</v>
      </c>
      <c r="G49" s="1798" t="s">
        <v>10</v>
      </c>
      <c r="H49" s="1798" t="s">
        <v>10</v>
      </c>
      <c r="I49" s="1816" t="s">
        <v>10</v>
      </c>
      <c r="J49" s="1816" t="s">
        <v>10</v>
      </c>
      <c r="K49" s="1816" t="s">
        <v>10</v>
      </c>
      <c r="L49" s="1816" t="s">
        <v>10</v>
      </c>
      <c r="M49" s="1816" t="s">
        <v>10</v>
      </c>
      <c r="N49" s="1816" t="s">
        <v>10</v>
      </c>
      <c r="O49" s="1816" t="s">
        <v>10</v>
      </c>
      <c r="P49" s="1816" t="s">
        <v>10</v>
      </c>
      <c r="Q49" s="1817" t="s">
        <v>10</v>
      </c>
      <c r="R49" s="1816" t="s">
        <v>10</v>
      </c>
      <c r="S49" s="1816" t="s">
        <v>10</v>
      </c>
      <c r="T49" s="1816" t="s">
        <v>10</v>
      </c>
      <c r="U49" s="1816" t="s">
        <v>10</v>
      </c>
      <c r="V49" s="1827" t="s">
        <v>10</v>
      </c>
    </row>
    <row r="50" spans="1:22" ht="15" x14ac:dyDescent="0.2">
      <c r="A50" s="1802"/>
      <c r="B50" s="1801" t="s">
        <v>21</v>
      </c>
      <c r="C50" s="1797">
        <v>5.9930000000000003</v>
      </c>
      <c r="D50" s="1798" t="s">
        <v>10</v>
      </c>
      <c r="E50" s="1798" t="s">
        <v>10</v>
      </c>
      <c r="F50" s="1798" t="s">
        <v>10</v>
      </c>
      <c r="G50" s="1798" t="s">
        <v>10</v>
      </c>
      <c r="H50" s="1798" t="s">
        <v>10</v>
      </c>
      <c r="I50" s="1816" t="s">
        <v>10</v>
      </c>
      <c r="J50" s="1816" t="s">
        <v>10</v>
      </c>
      <c r="K50" s="1816" t="s">
        <v>10</v>
      </c>
      <c r="L50" s="1816" t="s">
        <v>10</v>
      </c>
      <c r="M50" s="1816" t="s">
        <v>10</v>
      </c>
      <c r="N50" s="1816" t="s">
        <v>10</v>
      </c>
      <c r="O50" s="1816" t="s">
        <v>10</v>
      </c>
      <c r="P50" s="1816" t="s">
        <v>10</v>
      </c>
      <c r="Q50" s="1817" t="s">
        <v>10</v>
      </c>
      <c r="R50" s="1816" t="s">
        <v>10</v>
      </c>
      <c r="S50" s="1816" t="s">
        <v>10</v>
      </c>
      <c r="T50" s="1816" t="s">
        <v>10</v>
      </c>
      <c r="U50" s="1816" t="s">
        <v>10</v>
      </c>
      <c r="V50" s="1827" t="s">
        <v>10</v>
      </c>
    </row>
    <row r="51" spans="1:22" ht="15" x14ac:dyDescent="0.2">
      <c r="A51" s="1802"/>
      <c r="B51" s="1803" t="s">
        <v>22</v>
      </c>
      <c r="C51" s="1804">
        <v>3.2869999999999999</v>
      </c>
      <c r="D51" s="1805" t="s">
        <v>10</v>
      </c>
      <c r="E51" s="1805" t="s">
        <v>10</v>
      </c>
      <c r="F51" s="1805" t="s">
        <v>10</v>
      </c>
      <c r="G51" s="1805" t="s">
        <v>10</v>
      </c>
      <c r="H51" s="1805" t="s">
        <v>10</v>
      </c>
      <c r="I51" s="1819" t="s">
        <v>10</v>
      </c>
      <c r="J51" s="1819" t="s">
        <v>10</v>
      </c>
      <c r="K51" s="1819" t="s">
        <v>10</v>
      </c>
      <c r="L51" s="1819" t="s">
        <v>10</v>
      </c>
      <c r="M51" s="1819" t="s">
        <v>10</v>
      </c>
      <c r="N51" s="1819" t="s">
        <v>10</v>
      </c>
      <c r="O51" s="1819" t="s">
        <v>10</v>
      </c>
      <c r="P51" s="1819" t="s">
        <v>10</v>
      </c>
      <c r="Q51" s="1820" t="s">
        <v>10</v>
      </c>
      <c r="R51" s="1819" t="s">
        <v>10</v>
      </c>
      <c r="S51" s="1819" t="s">
        <v>10</v>
      </c>
      <c r="T51" s="1819" t="s">
        <v>10</v>
      </c>
      <c r="U51" s="1819" t="s">
        <v>10</v>
      </c>
      <c r="V51" s="1828" t="s">
        <v>10</v>
      </c>
    </row>
    <row r="52" spans="1:22" ht="3" customHeight="1" x14ac:dyDescent="0.2">
      <c r="B52" s="1808"/>
      <c r="C52" s="1809"/>
      <c r="D52" s="1809"/>
      <c r="E52" s="1810"/>
      <c r="F52" s="1811"/>
    </row>
    <row r="53" spans="1:22" ht="63" customHeight="1" x14ac:dyDescent="0.2">
      <c r="B53" s="2013" t="s">
        <v>564</v>
      </c>
      <c r="C53" s="2014"/>
      <c r="D53" s="2014"/>
      <c r="E53" s="2014"/>
      <c r="F53" s="2014"/>
      <c r="G53" s="2014"/>
      <c r="H53" s="2014"/>
      <c r="I53" s="2014"/>
      <c r="J53" s="2014"/>
      <c r="K53" s="2014"/>
      <c r="L53" s="2014"/>
      <c r="M53" s="2014"/>
      <c r="N53" s="2014"/>
      <c r="O53" s="2014"/>
      <c r="P53" s="2014"/>
      <c r="Q53" s="2014"/>
      <c r="R53" s="2014"/>
      <c r="S53" s="2014"/>
      <c r="T53" s="2014"/>
      <c r="U53" s="2014"/>
      <c r="V53" s="2014"/>
    </row>
    <row r="54" spans="1:22" x14ac:dyDescent="0.2">
      <c r="G54" s="1783"/>
      <c r="H54" s="1783"/>
      <c r="I54" s="1783"/>
      <c r="J54" s="1783"/>
      <c r="K54" s="1783"/>
      <c r="L54" s="1783"/>
      <c r="M54" s="1783"/>
      <c r="N54" s="1783"/>
      <c r="O54" s="1783"/>
      <c r="P54" s="1783"/>
      <c r="Q54" s="1784"/>
      <c r="R54" s="1783"/>
    </row>
    <row r="55" spans="1:22" ht="63" customHeight="1" x14ac:dyDescent="0.2">
      <c r="A55" s="1785" t="s">
        <v>43</v>
      </c>
      <c r="B55" s="2001" t="s">
        <v>83</v>
      </c>
      <c r="C55" s="2002"/>
      <c r="D55" s="2002"/>
      <c r="E55" s="2002"/>
      <c r="F55" s="2002"/>
      <c r="G55" s="2002"/>
      <c r="H55" s="2002"/>
      <c r="I55" s="2002"/>
      <c r="J55" s="2002"/>
      <c r="K55" s="2002"/>
      <c r="L55" s="2002"/>
      <c r="M55" s="2002"/>
      <c r="N55" s="2002"/>
      <c r="O55" s="2002"/>
      <c r="P55" s="2002"/>
      <c r="Q55" s="2002"/>
      <c r="R55" s="2002"/>
      <c r="S55" s="1813"/>
      <c r="T55" s="1813"/>
      <c r="U55" s="1813"/>
      <c r="V55" s="1786"/>
    </row>
    <row r="56" spans="1:22" ht="63" customHeight="1" x14ac:dyDescent="0.2">
      <c r="A56" s="1787"/>
      <c r="B56" s="1829" t="s">
        <v>68</v>
      </c>
      <c r="C56" s="1790" t="s">
        <v>6</v>
      </c>
      <c r="D56" s="1790" t="s">
        <v>7</v>
      </c>
      <c r="E56" s="1790" t="s">
        <v>8</v>
      </c>
      <c r="F56" s="1791" t="s">
        <v>140</v>
      </c>
      <c r="G56" s="1792" t="s">
        <v>179</v>
      </c>
      <c r="H56" s="1792" t="s">
        <v>224</v>
      </c>
      <c r="I56" s="1793" t="s">
        <v>235</v>
      </c>
      <c r="J56" s="1792" t="s">
        <v>288</v>
      </c>
      <c r="K56" s="1793" t="s">
        <v>323</v>
      </c>
      <c r="L56" s="1793" t="s">
        <v>335</v>
      </c>
      <c r="M56" s="1814" t="s">
        <v>386</v>
      </c>
      <c r="N56" s="1793" t="s">
        <v>410</v>
      </c>
      <c r="O56" s="1793" t="s">
        <v>425</v>
      </c>
      <c r="P56" s="1793" t="s">
        <v>458</v>
      </c>
      <c r="Q56" s="1815" t="s">
        <v>600</v>
      </c>
      <c r="R56" s="1793" t="s">
        <v>653</v>
      </c>
      <c r="S56" s="1793" t="s">
        <v>660</v>
      </c>
      <c r="T56" s="1793" t="s">
        <v>700</v>
      </c>
      <c r="U56" s="1793" t="s">
        <v>704</v>
      </c>
      <c r="V56" s="1794" t="s">
        <v>706</v>
      </c>
    </row>
    <row r="57" spans="1:22" ht="15" x14ac:dyDescent="0.2">
      <c r="A57" s="1795"/>
      <c r="B57" s="1796" t="s">
        <v>84</v>
      </c>
      <c r="C57" s="1797">
        <v>17.323</v>
      </c>
      <c r="D57" s="1798" t="s">
        <v>10</v>
      </c>
      <c r="E57" s="1798" t="s">
        <v>10</v>
      </c>
      <c r="F57" s="1798" t="s">
        <v>10</v>
      </c>
      <c r="G57" s="1798" t="s">
        <v>10</v>
      </c>
      <c r="H57" s="1798" t="s">
        <v>10</v>
      </c>
      <c r="I57" s="1816" t="s">
        <v>10</v>
      </c>
      <c r="J57" s="1816" t="s">
        <v>10</v>
      </c>
      <c r="K57" s="1816" t="s">
        <v>10</v>
      </c>
      <c r="L57" s="1816" t="s">
        <v>10</v>
      </c>
      <c r="M57" s="1816" t="s">
        <v>10</v>
      </c>
      <c r="N57" s="1816" t="s">
        <v>10</v>
      </c>
      <c r="O57" s="1816" t="s">
        <v>10</v>
      </c>
      <c r="P57" s="1816" t="s">
        <v>10</v>
      </c>
      <c r="Q57" s="1817" t="s">
        <v>10</v>
      </c>
      <c r="R57" s="1816" t="s">
        <v>10</v>
      </c>
      <c r="S57" s="1816" t="s">
        <v>10</v>
      </c>
      <c r="T57" s="1816" t="s">
        <v>10</v>
      </c>
      <c r="U57" s="1816" t="s">
        <v>10</v>
      </c>
      <c r="V57" s="1830" t="s">
        <v>10</v>
      </c>
    </row>
    <row r="58" spans="1:22" ht="15" x14ac:dyDescent="0.2">
      <c r="A58" s="1795"/>
      <c r="B58" s="1801" t="s">
        <v>85</v>
      </c>
      <c r="C58" s="1797">
        <v>23.830000000000002</v>
      </c>
      <c r="D58" s="1798" t="s">
        <v>10</v>
      </c>
      <c r="E58" s="1798" t="s">
        <v>10</v>
      </c>
      <c r="F58" s="1798" t="s">
        <v>10</v>
      </c>
      <c r="G58" s="1798" t="s">
        <v>10</v>
      </c>
      <c r="H58" s="1798" t="s">
        <v>10</v>
      </c>
      <c r="I58" s="1816" t="s">
        <v>10</v>
      </c>
      <c r="J58" s="1816" t="s">
        <v>10</v>
      </c>
      <c r="K58" s="1816" t="s">
        <v>10</v>
      </c>
      <c r="L58" s="1816" t="s">
        <v>10</v>
      </c>
      <c r="M58" s="1816" t="s">
        <v>10</v>
      </c>
      <c r="N58" s="1816" t="s">
        <v>10</v>
      </c>
      <c r="O58" s="1816" t="s">
        <v>10</v>
      </c>
      <c r="P58" s="1816" t="s">
        <v>10</v>
      </c>
      <c r="Q58" s="1817" t="s">
        <v>10</v>
      </c>
      <c r="R58" s="1816" t="s">
        <v>10</v>
      </c>
      <c r="S58" s="1816" t="s">
        <v>10</v>
      </c>
      <c r="T58" s="1816" t="s">
        <v>10</v>
      </c>
      <c r="U58" s="1816" t="s">
        <v>10</v>
      </c>
      <c r="V58" s="1827" t="s">
        <v>10</v>
      </c>
    </row>
    <row r="59" spans="1:22" ht="15" x14ac:dyDescent="0.2">
      <c r="A59" s="1795"/>
      <c r="B59" s="1801" t="s">
        <v>11</v>
      </c>
      <c r="C59" s="1797">
        <v>44.923000000000002</v>
      </c>
      <c r="D59" s="1798" t="s">
        <v>10</v>
      </c>
      <c r="E59" s="1798" t="s">
        <v>10</v>
      </c>
      <c r="F59" s="1798" t="s">
        <v>10</v>
      </c>
      <c r="G59" s="1798" t="s">
        <v>10</v>
      </c>
      <c r="H59" s="1798" t="s">
        <v>10</v>
      </c>
      <c r="I59" s="1816" t="s">
        <v>10</v>
      </c>
      <c r="J59" s="1816" t="s">
        <v>10</v>
      </c>
      <c r="K59" s="1816" t="s">
        <v>10</v>
      </c>
      <c r="L59" s="1816" t="s">
        <v>10</v>
      </c>
      <c r="M59" s="1816" t="s">
        <v>10</v>
      </c>
      <c r="N59" s="1816" t="s">
        <v>10</v>
      </c>
      <c r="O59" s="1816" t="s">
        <v>10</v>
      </c>
      <c r="P59" s="1816" t="s">
        <v>10</v>
      </c>
      <c r="Q59" s="1817" t="s">
        <v>10</v>
      </c>
      <c r="R59" s="1816" t="s">
        <v>10</v>
      </c>
      <c r="S59" s="1816" t="s">
        <v>10</v>
      </c>
      <c r="T59" s="1816" t="s">
        <v>10</v>
      </c>
      <c r="U59" s="1816" t="s">
        <v>10</v>
      </c>
      <c r="V59" s="1827" t="s">
        <v>10</v>
      </c>
    </row>
    <row r="60" spans="1:22" ht="15" x14ac:dyDescent="0.2">
      <c r="A60" s="1802"/>
      <c r="B60" s="1801" t="s">
        <v>86</v>
      </c>
      <c r="C60" s="1797">
        <v>9.4060000000000006</v>
      </c>
      <c r="D60" s="1798" t="s">
        <v>10</v>
      </c>
      <c r="E60" s="1798" t="s">
        <v>10</v>
      </c>
      <c r="F60" s="1798" t="s">
        <v>10</v>
      </c>
      <c r="G60" s="1798" t="s">
        <v>10</v>
      </c>
      <c r="H60" s="1798" t="s">
        <v>10</v>
      </c>
      <c r="I60" s="1816" t="s">
        <v>10</v>
      </c>
      <c r="J60" s="1816" t="s">
        <v>10</v>
      </c>
      <c r="K60" s="1816" t="s">
        <v>10</v>
      </c>
      <c r="L60" s="1816" t="s">
        <v>10</v>
      </c>
      <c r="M60" s="1816" t="s">
        <v>10</v>
      </c>
      <c r="N60" s="1816" t="s">
        <v>10</v>
      </c>
      <c r="O60" s="1816" t="s">
        <v>10</v>
      </c>
      <c r="P60" s="1816" t="s">
        <v>10</v>
      </c>
      <c r="Q60" s="1817" t="s">
        <v>10</v>
      </c>
      <c r="R60" s="1816" t="s">
        <v>10</v>
      </c>
      <c r="S60" s="1816" t="s">
        <v>10</v>
      </c>
      <c r="T60" s="1816" t="s">
        <v>10</v>
      </c>
      <c r="U60" s="1816" t="s">
        <v>10</v>
      </c>
      <c r="V60" s="1827" t="s">
        <v>10</v>
      </c>
    </row>
    <row r="61" spans="1:22" ht="15" x14ac:dyDescent="0.2">
      <c r="A61" s="1802"/>
      <c r="B61" s="1803" t="s">
        <v>87</v>
      </c>
      <c r="C61" s="1804">
        <v>4.5179999999999998</v>
      </c>
      <c r="D61" s="1805" t="s">
        <v>10</v>
      </c>
      <c r="E61" s="1805" t="s">
        <v>10</v>
      </c>
      <c r="F61" s="1805" t="s">
        <v>10</v>
      </c>
      <c r="G61" s="1805" t="s">
        <v>10</v>
      </c>
      <c r="H61" s="1805" t="s">
        <v>10</v>
      </c>
      <c r="I61" s="1819" t="s">
        <v>10</v>
      </c>
      <c r="J61" s="1819" t="s">
        <v>10</v>
      </c>
      <c r="K61" s="1819" t="s">
        <v>10</v>
      </c>
      <c r="L61" s="1819" t="s">
        <v>10</v>
      </c>
      <c r="M61" s="1819" t="s">
        <v>10</v>
      </c>
      <c r="N61" s="1819" t="s">
        <v>10</v>
      </c>
      <c r="O61" s="1819" t="s">
        <v>10</v>
      </c>
      <c r="P61" s="1819" t="s">
        <v>10</v>
      </c>
      <c r="Q61" s="1820" t="s">
        <v>10</v>
      </c>
      <c r="R61" s="1819" t="s">
        <v>10</v>
      </c>
      <c r="S61" s="1819" t="s">
        <v>10</v>
      </c>
      <c r="T61" s="1819" t="s">
        <v>10</v>
      </c>
      <c r="U61" s="1819" t="s">
        <v>10</v>
      </c>
      <c r="V61" s="1828" t="s">
        <v>10</v>
      </c>
    </row>
    <row r="62" spans="1:22" ht="3" customHeight="1" x14ac:dyDescent="0.2">
      <c r="B62" s="1831"/>
      <c r="C62" s="1809"/>
      <c r="D62" s="1809"/>
      <c r="E62" s="1810"/>
      <c r="F62" s="1811"/>
    </row>
    <row r="63" spans="1:22" ht="63" customHeight="1" x14ac:dyDescent="0.2">
      <c r="B63" s="2013" t="s">
        <v>565</v>
      </c>
      <c r="C63" s="2014"/>
      <c r="D63" s="2014"/>
      <c r="E63" s="2014"/>
      <c r="F63" s="2014"/>
      <c r="G63" s="2014"/>
      <c r="H63" s="2014"/>
      <c r="I63" s="2014"/>
      <c r="J63" s="2014"/>
      <c r="K63" s="2014"/>
      <c r="L63" s="2014"/>
      <c r="M63" s="2014"/>
      <c r="N63" s="2014"/>
      <c r="O63" s="2014"/>
      <c r="P63" s="2014"/>
      <c r="Q63" s="2014"/>
      <c r="R63" s="2014"/>
      <c r="S63" s="2014"/>
      <c r="T63" s="2014"/>
      <c r="U63" s="2014"/>
      <c r="V63" s="2014"/>
    </row>
    <row r="65" spans="1:23" ht="63" customHeight="1" x14ac:dyDescent="0.2">
      <c r="A65" s="1785" t="s">
        <v>44</v>
      </c>
      <c r="B65" s="2001" t="s">
        <v>286</v>
      </c>
      <c r="C65" s="2002"/>
      <c r="D65" s="2002"/>
      <c r="E65" s="2002"/>
      <c r="F65" s="2002"/>
      <c r="G65" s="2002"/>
      <c r="H65" s="2002"/>
      <c r="I65" s="2002"/>
      <c r="J65" s="2002"/>
      <c r="K65" s="2002"/>
      <c r="L65" s="2002"/>
      <c r="M65" s="2002"/>
      <c r="N65" s="2002"/>
      <c r="O65" s="2002"/>
      <c r="P65" s="2002"/>
      <c r="Q65" s="2002"/>
      <c r="R65" s="2002"/>
      <c r="S65" s="2002"/>
      <c r="T65" s="2002"/>
      <c r="U65" s="2002"/>
      <c r="V65" s="2002"/>
      <c r="W65" s="1786"/>
    </row>
    <row r="66" spans="1:23" ht="63" customHeight="1" x14ac:dyDescent="0.2">
      <c r="A66" s="1787"/>
      <c r="B66" s="1788" t="s">
        <v>68</v>
      </c>
      <c r="C66" s="1832" t="s">
        <v>116</v>
      </c>
      <c r="D66" s="1790" t="s">
        <v>6</v>
      </c>
      <c r="E66" s="1790" t="s">
        <v>7</v>
      </c>
      <c r="F66" s="1790" t="s">
        <v>8</v>
      </c>
      <c r="G66" s="1791" t="s">
        <v>140</v>
      </c>
      <c r="H66" s="1792" t="s">
        <v>179</v>
      </c>
      <c r="I66" s="1792" t="s">
        <v>224</v>
      </c>
      <c r="J66" s="1792" t="s">
        <v>295</v>
      </c>
      <c r="K66" s="1792" t="s">
        <v>288</v>
      </c>
      <c r="L66" s="1792" t="s">
        <v>323</v>
      </c>
      <c r="M66" s="1793" t="s">
        <v>335</v>
      </c>
      <c r="N66" s="1792" t="s">
        <v>386</v>
      </c>
      <c r="O66" s="1793" t="s">
        <v>410</v>
      </c>
      <c r="P66" s="1792" t="s">
        <v>410</v>
      </c>
      <c r="Q66" s="1792" t="s">
        <v>458</v>
      </c>
      <c r="R66" s="1793" t="s">
        <v>600</v>
      </c>
      <c r="S66" s="1793" t="s">
        <v>653</v>
      </c>
      <c r="T66" s="1793" t="s">
        <v>660</v>
      </c>
      <c r="U66" s="1793" t="s">
        <v>700</v>
      </c>
      <c r="V66" s="1792" t="s">
        <v>704</v>
      </c>
      <c r="W66" s="1794" t="s">
        <v>706</v>
      </c>
    </row>
    <row r="67" spans="1:23" ht="15" x14ac:dyDescent="0.2">
      <c r="A67" s="1795"/>
      <c r="B67" s="1796" t="s">
        <v>15</v>
      </c>
      <c r="C67" s="1797">
        <v>14.325000000000001</v>
      </c>
      <c r="D67" s="1833" t="s">
        <v>10</v>
      </c>
      <c r="E67" s="1833" t="s">
        <v>10</v>
      </c>
      <c r="F67" s="1797">
        <v>10.773</v>
      </c>
      <c r="G67" s="1833" t="s">
        <v>10</v>
      </c>
      <c r="H67" s="1797">
        <v>10.011000000000001</v>
      </c>
      <c r="I67" s="1798" t="s">
        <v>10</v>
      </c>
      <c r="J67" s="1797">
        <v>9.4580000000000002</v>
      </c>
      <c r="K67" s="1797" t="s">
        <v>10</v>
      </c>
      <c r="L67" s="1797">
        <v>14.989000000000001</v>
      </c>
      <c r="M67" s="1816" t="s">
        <v>10</v>
      </c>
      <c r="N67" s="1797">
        <v>13.918000000000001</v>
      </c>
      <c r="O67" s="1816" t="s">
        <v>10</v>
      </c>
      <c r="P67" s="1797">
        <v>12.211</v>
      </c>
      <c r="Q67" s="1797">
        <v>8.7319999999999993</v>
      </c>
      <c r="R67" s="1816" t="s">
        <v>10</v>
      </c>
      <c r="S67" s="1816" t="s">
        <v>10</v>
      </c>
      <c r="T67" s="1816" t="s">
        <v>10</v>
      </c>
      <c r="U67" s="1816" t="s">
        <v>10</v>
      </c>
      <c r="V67" s="1816" t="s">
        <v>10</v>
      </c>
      <c r="W67" s="1830" t="s">
        <v>10</v>
      </c>
    </row>
    <row r="68" spans="1:23" ht="15" x14ac:dyDescent="0.2">
      <c r="A68" s="1795"/>
      <c r="B68" s="1801" t="s">
        <v>14</v>
      </c>
      <c r="C68" s="1797">
        <v>17.803000000000001</v>
      </c>
      <c r="D68" s="1833" t="s">
        <v>10</v>
      </c>
      <c r="E68" s="1833" t="s">
        <v>10</v>
      </c>
      <c r="F68" s="1797">
        <v>12.624000000000001</v>
      </c>
      <c r="G68" s="1833" t="s">
        <v>10</v>
      </c>
      <c r="H68" s="1797">
        <v>13.807</v>
      </c>
      <c r="I68" s="1798" t="s">
        <v>10</v>
      </c>
      <c r="J68" s="1797">
        <v>13.16</v>
      </c>
      <c r="K68" s="1797" t="s">
        <v>10</v>
      </c>
      <c r="L68" s="1797">
        <v>18.263999999999999</v>
      </c>
      <c r="M68" s="1816" t="s">
        <v>10</v>
      </c>
      <c r="N68" s="1797">
        <v>16.701000000000001</v>
      </c>
      <c r="O68" s="1816" t="s">
        <v>10</v>
      </c>
      <c r="P68" s="1797">
        <v>15.428000000000001</v>
      </c>
      <c r="Q68" s="1797">
        <v>14.286</v>
      </c>
      <c r="R68" s="1816" t="s">
        <v>10</v>
      </c>
      <c r="S68" s="1816" t="s">
        <v>10</v>
      </c>
      <c r="T68" s="1816" t="s">
        <v>10</v>
      </c>
      <c r="U68" s="1816" t="s">
        <v>10</v>
      </c>
      <c r="V68" s="1816" t="s">
        <v>10</v>
      </c>
      <c r="W68" s="1818" t="s">
        <v>10</v>
      </c>
    </row>
    <row r="69" spans="1:23" ht="15" x14ac:dyDescent="0.2">
      <c r="A69" s="1795"/>
      <c r="B69" s="1801" t="s">
        <v>11</v>
      </c>
      <c r="C69" s="1797">
        <v>58.745000000000005</v>
      </c>
      <c r="D69" s="1833" t="s">
        <v>10</v>
      </c>
      <c r="E69" s="1833" t="s">
        <v>10</v>
      </c>
      <c r="F69" s="1797">
        <v>67.94</v>
      </c>
      <c r="G69" s="1833" t="s">
        <v>10</v>
      </c>
      <c r="H69" s="1797">
        <v>67.549000000000007</v>
      </c>
      <c r="I69" s="1798" t="s">
        <v>10</v>
      </c>
      <c r="J69" s="1797">
        <v>67.981999999999999</v>
      </c>
      <c r="K69" s="1797" t="s">
        <v>10</v>
      </c>
      <c r="L69" s="1797">
        <v>58.596000000000004</v>
      </c>
      <c r="M69" s="1816" t="s">
        <v>10</v>
      </c>
      <c r="N69" s="1797">
        <v>60.695999999999998</v>
      </c>
      <c r="O69" s="1816" t="s">
        <v>10</v>
      </c>
      <c r="P69" s="1797">
        <v>62.239000000000004</v>
      </c>
      <c r="Q69" s="1797">
        <v>67.182000000000002</v>
      </c>
      <c r="R69" s="1816" t="s">
        <v>10</v>
      </c>
      <c r="S69" s="1816" t="s">
        <v>10</v>
      </c>
      <c r="T69" s="1816" t="s">
        <v>10</v>
      </c>
      <c r="U69" s="1816" t="s">
        <v>10</v>
      </c>
      <c r="V69" s="1816" t="s">
        <v>10</v>
      </c>
      <c r="W69" s="1818" t="s">
        <v>10</v>
      </c>
    </row>
    <row r="70" spans="1:23" ht="15" x14ac:dyDescent="0.2">
      <c r="A70" s="1802"/>
      <c r="B70" s="1801" t="s">
        <v>13</v>
      </c>
      <c r="C70" s="1797">
        <v>4.992</v>
      </c>
      <c r="D70" s="1833" t="s">
        <v>10</v>
      </c>
      <c r="E70" s="1833" t="s">
        <v>10</v>
      </c>
      <c r="F70" s="1797">
        <v>5.38</v>
      </c>
      <c r="G70" s="1833" t="s">
        <v>10</v>
      </c>
      <c r="H70" s="1797">
        <v>5.1029999999999998</v>
      </c>
      <c r="I70" s="1798" t="s">
        <v>10</v>
      </c>
      <c r="J70" s="1797">
        <v>5.3070000000000004</v>
      </c>
      <c r="K70" s="1797" t="s">
        <v>10</v>
      </c>
      <c r="L70" s="1797">
        <v>5.0449999999999999</v>
      </c>
      <c r="M70" s="1816" t="s">
        <v>10</v>
      </c>
      <c r="N70" s="1797">
        <v>5.4420000000000002</v>
      </c>
      <c r="O70" s="1816" t="s">
        <v>10</v>
      </c>
      <c r="P70" s="1797">
        <v>6.3239999999999998</v>
      </c>
      <c r="Q70" s="1797">
        <v>6.1630000000000003</v>
      </c>
      <c r="R70" s="1816" t="s">
        <v>10</v>
      </c>
      <c r="S70" s="1816" t="s">
        <v>10</v>
      </c>
      <c r="T70" s="1816" t="s">
        <v>10</v>
      </c>
      <c r="U70" s="1816" t="s">
        <v>10</v>
      </c>
      <c r="V70" s="1816" t="s">
        <v>10</v>
      </c>
      <c r="W70" s="1818" t="s">
        <v>10</v>
      </c>
    </row>
    <row r="71" spans="1:23" ht="15" x14ac:dyDescent="0.2">
      <c r="A71" s="1802"/>
      <c r="B71" s="1803" t="s">
        <v>12</v>
      </c>
      <c r="C71" s="1804">
        <v>4.1349999999999998</v>
      </c>
      <c r="D71" s="1834" t="s">
        <v>10</v>
      </c>
      <c r="E71" s="1834" t="s">
        <v>10</v>
      </c>
      <c r="F71" s="1804">
        <v>3.2829999999999999</v>
      </c>
      <c r="G71" s="1834" t="s">
        <v>10</v>
      </c>
      <c r="H71" s="1804">
        <v>3.5310000000000001</v>
      </c>
      <c r="I71" s="1805" t="s">
        <v>10</v>
      </c>
      <c r="J71" s="1804">
        <v>4.0940000000000003</v>
      </c>
      <c r="K71" s="1804" t="s">
        <v>10</v>
      </c>
      <c r="L71" s="1804">
        <v>3.1059999999999999</v>
      </c>
      <c r="M71" s="1819" t="s">
        <v>10</v>
      </c>
      <c r="N71" s="1804">
        <v>3.2429999999999999</v>
      </c>
      <c r="O71" s="1819" t="s">
        <v>10</v>
      </c>
      <c r="P71" s="1804">
        <v>3.7970000000000002</v>
      </c>
      <c r="Q71" s="1804">
        <v>3.6360000000000001</v>
      </c>
      <c r="R71" s="1819" t="s">
        <v>10</v>
      </c>
      <c r="S71" s="1819" t="s">
        <v>10</v>
      </c>
      <c r="T71" s="1819" t="s">
        <v>10</v>
      </c>
      <c r="U71" s="1819" t="s">
        <v>10</v>
      </c>
      <c r="V71" s="1819" t="s">
        <v>10</v>
      </c>
      <c r="W71" s="1821" t="s">
        <v>10</v>
      </c>
    </row>
    <row r="72" spans="1:23" ht="3" customHeight="1" x14ac:dyDescent="0.2">
      <c r="B72" s="1808"/>
      <c r="C72" s="1809"/>
      <c r="D72" s="1809"/>
      <c r="E72" s="1810"/>
      <c r="F72" s="1811"/>
      <c r="V72" s="1835"/>
    </row>
    <row r="73" spans="1:23" ht="63" customHeight="1" x14ac:dyDescent="0.2">
      <c r="B73" s="2004" t="s">
        <v>566</v>
      </c>
      <c r="C73" s="2005"/>
      <c r="D73" s="2005"/>
      <c r="E73" s="2005"/>
      <c r="F73" s="2005"/>
      <c r="G73" s="2005"/>
      <c r="H73" s="2005"/>
      <c r="I73" s="2005"/>
      <c r="J73" s="2005"/>
      <c r="K73" s="2005"/>
      <c r="L73" s="2005"/>
      <c r="M73" s="2005"/>
      <c r="N73" s="2005"/>
      <c r="O73" s="2005"/>
      <c r="P73" s="2005"/>
      <c r="Q73" s="2005"/>
      <c r="R73" s="2005"/>
      <c r="S73" s="1822"/>
      <c r="T73" s="1822"/>
      <c r="U73" s="1822"/>
      <c r="V73" s="1836"/>
    </row>
    <row r="74" spans="1:23" x14ac:dyDescent="0.2">
      <c r="G74" s="1783"/>
      <c r="H74" s="1783"/>
      <c r="I74" s="1783"/>
      <c r="J74" s="1783"/>
      <c r="K74" s="1783"/>
      <c r="L74" s="1783"/>
      <c r="M74" s="1783"/>
      <c r="N74" s="1783"/>
      <c r="O74" s="1783"/>
      <c r="P74" s="1783"/>
      <c r="Q74" s="1784"/>
      <c r="R74" s="1783"/>
    </row>
    <row r="75" spans="1:23" ht="63" customHeight="1" x14ac:dyDescent="0.2">
      <c r="A75" s="1785" t="s">
        <v>45</v>
      </c>
      <c r="B75" s="2001" t="s">
        <v>708</v>
      </c>
      <c r="C75" s="2002"/>
      <c r="D75" s="2002"/>
      <c r="E75" s="2002"/>
      <c r="F75" s="2002"/>
      <c r="G75" s="2002"/>
      <c r="H75" s="2002"/>
      <c r="I75" s="2002"/>
      <c r="J75" s="2002"/>
      <c r="K75" s="2002"/>
      <c r="L75" s="2002"/>
      <c r="M75" s="2002"/>
      <c r="N75" s="2002"/>
      <c r="O75" s="2002"/>
      <c r="P75" s="2002"/>
      <c r="Q75" s="2002"/>
      <c r="R75" s="2002"/>
      <c r="S75" s="1813"/>
      <c r="T75" s="1813"/>
      <c r="U75" s="1813"/>
      <c r="V75" s="1786"/>
    </row>
    <row r="76" spans="1:23" ht="63" customHeight="1" x14ac:dyDescent="0.2">
      <c r="A76" s="1787"/>
      <c r="B76" s="1788" t="s">
        <v>68</v>
      </c>
      <c r="C76" s="1790" t="s">
        <v>6</v>
      </c>
      <c r="D76" s="1790" t="s">
        <v>7</v>
      </c>
      <c r="E76" s="1790" t="s">
        <v>8</v>
      </c>
      <c r="F76" s="1791" t="s">
        <v>140</v>
      </c>
      <c r="G76" s="1792" t="s">
        <v>179</v>
      </c>
      <c r="H76" s="1792" t="s">
        <v>224</v>
      </c>
      <c r="I76" s="1793" t="s">
        <v>235</v>
      </c>
      <c r="J76" s="1792" t="s">
        <v>288</v>
      </c>
      <c r="K76" s="1792" t="s">
        <v>323</v>
      </c>
      <c r="L76" s="1792" t="s">
        <v>335</v>
      </c>
      <c r="M76" s="1792" t="s">
        <v>386</v>
      </c>
      <c r="N76" s="1792" t="s">
        <v>410</v>
      </c>
      <c r="O76" s="1792" t="s">
        <v>425</v>
      </c>
      <c r="P76" s="1792" t="s">
        <v>458</v>
      </c>
      <c r="Q76" s="1792" t="s">
        <v>600</v>
      </c>
      <c r="R76" s="1793" t="s">
        <v>653</v>
      </c>
      <c r="S76" s="1793" t="s">
        <v>660</v>
      </c>
      <c r="T76" s="1793" t="s">
        <v>700</v>
      </c>
      <c r="U76" s="1793" t="s">
        <v>704</v>
      </c>
      <c r="V76" s="1794" t="s">
        <v>706</v>
      </c>
    </row>
    <row r="77" spans="1:23" ht="15" x14ac:dyDescent="0.2">
      <c r="A77" s="1795"/>
      <c r="B77" s="1796" t="s">
        <v>29</v>
      </c>
      <c r="C77" s="1798" t="s">
        <v>10</v>
      </c>
      <c r="D77" s="1797">
        <v>6.0140000000000002</v>
      </c>
      <c r="E77" s="1798" t="s">
        <v>10</v>
      </c>
      <c r="F77" s="1797">
        <v>5.3170000000000002</v>
      </c>
      <c r="G77" s="1798" t="s">
        <v>10</v>
      </c>
      <c r="H77" s="1797">
        <v>7.492</v>
      </c>
      <c r="I77" s="1816" t="s">
        <v>10</v>
      </c>
      <c r="J77" s="1797">
        <v>3.9809999999999999</v>
      </c>
      <c r="K77" s="1797">
        <v>3.4170000000000003</v>
      </c>
      <c r="L77" s="1797">
        <v>3.617</v>
      </c>
      <c r="M77" s="1797">
        <v>4.109</v>
      </c>
      <c r="N77" s="1797">
        <v>4.0129999999999999</v>
      </c>
      <c r="O77" s="1797">
        <v>5.0360000000000005</v>
      </c>
      <c r="P77" s="1797">
        <v>3.9350000000000001</v>
      </c>
      <c r="Q77" s="1797">
        <v>3.0470000000000002</v>
      </c>
      <c r="R77" s="1799">
        <v>2.8660000000000001</v>
      </c>
      <c r="S77" s="1799">
        <v>2.637</v>
      </c>
      <c r="T77" s="1799">
        <v>2.6539999999999999</v>
      </c>
      <c r="U77" s="1799">
        <v>4.0650000000000004</v>
      </c>
      <c r="V77" s="1800">
        <v>1.6544604000000001</v>
      </c>
    </row>
    <row r="78" spans="1:23" ht="15" x14ac:dyDescent="0.2">
      <c r="A78" s="1795"/>
      <c r="B78" s="1801" t="s">
        <v>30</v>
      </c>
      <c r="C78" s="1798" t="s">
        <v>10</v>
      </c>
      <c r="D78" s="1797">
        <v>13.678000000000001</v>
      </c>
      <c r="E78" s="1798" t="s">
        <v>10</v>
      </c>
      <c r="F78" s="1797">
        <v>11.358000000000001</v>
      </c>
      <c r="G78" s="1798" t="s">
        <v>10</v>
      </c>
      <c r="H78" s="1797">
        <v>9.8949999999999996</v>
      </c>
      <c r="I78" s="1816" t="s">
        <v>10</v>
      </c>
      <c r="J78" s="1797">
        <v>8.25</v>
      </c>
      <c r="K78" s="1797">
        <v>7.7229999999999999</v>
      </c>
      <c r="L78" s="1797">
        <v>7.9350000000000005</v>
      </c>
      <c r="M78" s="1797">
        <v>8.6709999999999994</v>
      </c>
      <c r="N78" s="1797">
        <v>7.8860000000000001</v>
      </c>
      <c r="O78" s="1797">
        <v>10.403</v>
      </c>
      <c r="P78" s="1797">
        <v>8.6449999999999996</v>
      </c>
      <c r="Q78" s="1797">
        <v>6.5360000000000005</v>
      </c>
      <c r="R78" s="1799">
        <v>6.2910000000000004</v>
      </c>
      <c r="S78" s="1799">
        <v>5.9039999999999999</v>
      </c>
      <c r="T78" s="1799">
        <v>6.218</v>
      </c>
      <c r="U78" s="1799">
        <v>5.4779999999999998</v>
      </c>
      <c r="V78" s="1800">
        <v>5.5824572999999997</v>
      </c>
    </row>
    <row r="79" spans="1:23" ht="15" x14ac:dyDescent="0.2">
      <c r="A79" s="1795"/>
      <c r="B79" s="1801" t="s">
        <v>28</v>
      </c>
      <c r="C79" s="1798" t="s">
        <v>10</v>
      </c>
      <c r="D79" s="1797">
        <v>37.688000000000002</v>
      </c>
      <c r="E79" s="1798" t="s">
        <v>10</v>
      </c>
      <c r="F79" s="1797">
        <v>39.43</v>
      </c>
      <c r="G79" s="1798" t="s">
        <v>10</v>
      </c>
      <c r="H79" s="1797">
        <v>35.46</v>
      </c>
      <c r="I79" s="1816" t="s">
        <v>10</v>
      </c>
      <c r="J79" s="1797">
        <v>48.7</v>
      </c>
      <c r="K79" s="1797">
        <v>47.742000000000004</v>
      </c>
      <c r="L79" s="1797">
        <v>50.265999999999998</v>
      </c>
      <c r="M79" s="1797">
        <v>49.652999999999999</v>
      </c>
      <c r="N79" s="1797">
        <v>47.186999999999998</v>
      </c>
      <c r="O79" s="1797">
        <v>50.112000000000002</v>
      </c>
      <c r="P79" s="1797">
        <v>55.51</v>
      </c>
      <c r="Q79" s="1797">
        <v>55.059000000000005</v>
      </c>
      <c r="R79" s="1799">
        <v>54.383000000000003</v>
      </c>
      <c r="S79" s="1799">
        <v>58.105000000000004</v>
      </c>
      <c r="T79" s="1799">
        <v>60.146999999999998</v>
      </c>
      <c r="U79" s="1799">
        <v>66.817000000000007</v>
      </c>
      <c r="V79" s="1800">
        <v>60.210199000000003</v>
      </c>
    </row>
    <row r="80" spans="1:23" ht="15" x14ac:dyDescent="0.2">
      <c r="A80" s="1802"/>
      <c r="B80" s="1801" t="s">
        <v>31</v>
      </c>
      <c r="C80" s="1798" t="s">
        <v>10</v>
      </c>
      <c r="D80" s="1797">
        <v>27.972000000000001</v>
      </c>
      <c r="E80" s="1798" t="s">
        <v>10</v>
      </c>
      <c r="F80" s="1797">
        <v>26.66</v>
      </c>
      <c r="G80" s="1798" t="s">
        <v>10</v>
      </c>
      <c r="H80" s="1797">
        <v>30.036000000000001</v>
      </c>
      <c r="I80" s="1816" t="s">
        <v>10</v>
      </c>
      <c r="J80" s="1797">
        <v>24.657</v>
      </c>
      <c r="K80" s="1797">
        <v>25.951000000000001</v>
      </c>
      <c r="L80" s="1797">
        <v>24.754000000000001</v>
      </c>
      <c r="M80" s="1797">
        <v>22.971</v>
      </c>
      <c r="N80" s="1797">
        <v>25.074999999999999</v>
      </c>
      <c r="O80" s="1797">
        <v>22.065000000000001</v>
      </c>
      <c r="P80" s="1797">
        <v>20.344999999999999</v>
      </c>
      <c r="Q80" s="1797">
        <v>23.088000000000001</v>
      </c>
      <c r="R80" s="1799">
        <v>22.704000000000001</v>
      </c>
      <c r="S80" s="1799">
        <v>22.048000000000002</v>
      </c>
      <c r="T80" s="1799">
        <v>20.741</v>
      </c>
      <c r="U80" s="1799">
        <v>16.846</v>
      </c>
      <c r="V80" s="1800">
        <v>21.939779000000001</v>
      </c>
    </row>
    <row r="81" spans="1:23" ht="15" x14ac:dyDescent="0.2">
      <c r="A81" s="1802"/>
      <c r="B81" s="1803" t="s">
        <v>32</v>
      </c>
      <c r="C81" s="1805" t="s">
        <v>10</v>
      </c>
      <c r="D81" s="1804">
        <v>14.647</v>
      </c>
      <c r="E81" s="1805" t="s">
        <v>10</v>
      </c>
      <c r="F81" s="1804">
        <v>17.234999999999999</v>
      </c>
      <c r="G81" s="1805" t="s">
        <v>10</v>
      </c>
      <c r="H81" s="1804">
        <v>17.117000000000001</v>
      </c>
      <c r="I81" s="1819" t="s">
        <v>10</v>
      </c>
      <c r="J81" s="1804">
        <v>14.412000000000001</v>
      </c>
      <c r="K81" s="1804">
        <v>15.167</v>
      </c>
      <c r="L81" s="1804">
        <v>13.428000000000001</v>
      </c>
      <c r="M81" s="1804">
        <v>14.597</v>
      </c>
      <c r="N81" s="1804">
        <v>15.839</v>
      </c>
      <c r="O81" s="1804">
        <v>12.384</v>
      </c>
      <c r="P81" s="1804">
        <v>11.565</v>
      </c>
      <c r="Q81" s="1804">
        <v>12.269</v>
      </c>
      <c r="R81" s="1806">
        <v>13.756</v>
      </c>
      <c r="S81" s="1806">
        <v>11.306000000000001</v>
      </c>
      <c r="T81" s="1806">
        <v>10.239000000000001</v>
      </c>
      <c r="U81" s="1806">
        <v>6.7949999999999999</v>
      </c>
      <c r="V81" s="1807">
        <v>10.613104999999999</v>
      </c>
    </row>
    <row r="82" spans="1:23" ht="3" customHeight="1" x14ac:dyDescent="0.2">
      <c r="B82" s="1808"/>
      <c r="C82" s="1809"/>
      <c r="D82" s="1809"/>
      <c r="E82" s="1810"/>
      <c r="F82" s="1811"/>
    </row>
    <row r="83" spans="1:23" ht="64.150000000000006" customHeight="1" x14ac:dyDescent="0.2">
      <c r="B83" s="2013" t="s">
        <v>299</v>
      </c>
      <c r="C83" s="2014"/>
      <c r="D83" s="2014"/>
      <c r="E83" s="2014"/>
      <c r="F83" s="2014"/>
      <c r="G83" s="2014"/>
      <c r="H83" s="2014"/>
      <c r="I83" s="2014"/>
      <c r="J83" s="2014"/>
      <c r="K83" s="2014"/>
      <c r="L83" s="2014"/>
      <c r="M83" s="2014"/>
      <c r="N83" s="2014"/>
      <c r="O83" s="2014"/>
      <c r="P83" s="2014"/>
      <c r="Q83" s="2014"/>
      <c r="R83" s="2014"/>
      <c r="S83" s="2014"/>
      <c r="T83" s="2014"/>
      <c r="U83" s="2014"/>
      <c r="V83" s="2014"/>
      <c r="W83" s="1837"/>
    </row>
    <row r="84" spans="1:23" x14ac:dyDescent="0.2">
      <c r="G84" s="1783"/>
      <c r="H84" s="1783"/>
      <c r="I84" s="1783"/>
      <c r="J84" s="1783"/>
      <c r="K84" s="1783"/>
      <c r="L84" s="1783"/>
      <c r="M84" s="1783"/>
      <c r="N84" s="1783"/>
      <c r="O84" s="1783"/>
      <c r="P84" s="1783"/>
      <c r="Q84" s="1784"/>
      <c r="R84" s="1783"/>
    </row>
    <row r="85" spans="1:23" ht="63" customHeight="1" x14ac:dyDescent="0.2">
      <c r="A85" s="1785" t="s">
        <v>46</v>
      </c>
      <c r="B85" s="2001" t="s">
        <v>88</v>
      </c>
      <c r="C85" s="2002"/>
      <c r="D85" s="2002"/>
      <c r="E85" s="2002"/>
      <c r="F85" s="2002"/>
      <c r="G85" s="2002"/>
      <c r="H85" s="2002"/>
      <c r="I85" s="2002"/>
      <c r="J85" s="2002"/>
      <c r="K85" s="2002"/>
      <c r="L85" s="2002"/>
      <c r="M85" s="2002"/>
      <c r="N85" s="2002"/>
      <c r="O85" s="2002"/>
      <c r="P85" s="2002"/>
      <c r="Q85" s="2002"/>
      <c r="R85" s="2002"/>
      <c r="S85" s="1813"/>
      <c r="T85" s="1813"/>
      <c r="U85" s="1813"/>
      <c r="V85" s="1786"/>
    </row>
    <row r="86" spans="1:23" ht="63" customHeight="1" x14ac:dyDescent="0.2">
      <c r="A86" s="1787"/>
      <c r="B86" s="1788" t="s">
        <v>68</v>
      </c>
      <c r="C86" s="1790" t="s">
        <v>6</v>
      </c>
      <c r="D86" s="1790" t="s">
        <v>7</v>
      </c>
      <c r="E86" s="1790" t="s">
        <v>8</v>
      </c>
      <c r="F86" s="1791" t="s">
        <v>140</v>
      </c>
      <c r="G86" s="1792" t="s">
        <v>179</v>
      </c>
      <c r="H86" s="1792" t="s">
        <v>224</v>
      </c>
      <c r="I86" s="1793" t="s">
        <v>235</v>
      </c>
      <c r="J86" s="1793" t="s">
        <v>288</v>
      </c>
      <c r="K86" s="1793" t="s">
        <v>323</v>
      </c>
      <c r="L86" s="1793" t="s">
        <v>335</v>
      </c>
      <c r="M86" s="1814" t="s">
        <v>386</v>
      </c>
      <c r="N86" s="1793" t="s">
        <v>410</v>
      </c>
      <c r="O86" s="1793" t="s">
        <v>425</v>
      </c>
      <c r="P86" s="1793" t="s">
        <v>458</v>
      </c>
      <c r="Q86" s="1815" t="s">
        <v>600</v>
      </c>
      <c r="R86" s="1793" t="s">
        <v>653</v>
      </c>
      <c r="S86" s="1793" t="s">
        <v>660</v>
      </c>
      <c r="T86" s="1793" t="s">
        <v>700</v>
      </c>
      <c r="U86" s="1793" t="s">
        <v>704</v>
      </c>
      <c r="V86" s="1794" t="s">
        <v>706</v>
      </c>
    </row>
    <row r="87" spans="1:23" ht="15" x14ac:dyDescent="0.2">
      <c r="A87" s="1795"/>
      <c r="B87" s="1796" t="s">
        <v>29</v>
      </c>
      <c r="C87" s="1798" t="s">
        <v>10</v>
      </c>
      <c r="D87" s="1797">
        <v>14.361000000000001</v>
      </c>
      <c r="E87" s="1798" t="s">
        <v>10</v>
      </c>
      <c r="F87" s="1798" t="s">
        <v>10</v>
      </c>
      <c r="G87" s="1798" t="s">
        <v>10</v>
      </c>
      <c r="H87" s="1798" t="s">
        <v>10</v>
      </c>
      <c r="I87" s="1816" t="s">
        <v>10</v>
      </c>
      <c r="J87" s="1816" t="s">
        <v>10</v>
      </c>
      <c r="K87" s="1816" t="s">
        <v>10</v>
      </c>
      <c r="L87" s="1816" t="s">
        <v>10</v>
      </c>
      <c r="M87" s="1816" t="s">
        <v>10</v>
      </c>
      <c r="N87" s="1816" t="s">
        <v>10</v>
      </c>
      <c r="O87" s="1816" t="s">
        <v>10</v>
      </c>
      <c r="P87" s="1816" t="s">
        <v>10</v>
      </c>
      <c r="Q87" s="1817" t="s">
        <v>10</v>
      </c>
      <c r="R87" s="1816" t="s">
        <v>10</v>
      </c>
      <c r="S87" s="1816" t="s">
        <v>10</v>
      </c>
      <c r="T87" s="1816" t="s">
        <v>10</v>
      </c>
      <c r="U87" s="1816" t="s">
        <v>10</v>
      </c>
      <c r="V87" s="1830" t="s">
        <v>10</v>
      </c>
    </row>
    <row r="88" spans="1:23" ht="15" x14ac:dyDescent="0.2">
      <c r="A88" s="1795"/>
      <c r="B88" s="1801" t="s">
        <v>30</v>
      </c>
      <c r="C88" s="1798" t="s">
        <v>10</v>
      </c>
      <c r="D88" s="1797">
        <v>28.379000000000001</v>
      </c>
      <c r="E88" s="1798" t="s">
        <v>10</v>
      </c>
      <c r="F88" s="1798" t="s">
        <v>10</v>
      </c>
      <c r="G88" s="1798" t="s">
        <v>10</v>
      </c>
      <c r="H88" s="1798" t="s">
        <v>10</v>
      </c>
      <c r="I88" s="1816" t="s">
        <v>10</v>
      </c>
      <c r="J88" s="1816" t="s">
        <v>10</v>
      </c>
      <c r="K88" s="1816" t="s">
        <v>10</v>
      </c>
      <c r="L88" s="1816" t="s">
        <v>10</v>
      </c>
      <c r="M88" s="1816" t="s">
        <v>10</v>
      </c>
      <c r="N88" s="1816" t="s">
        <v>10</v>
      </c>
      <c r="O88" s="1816" t="s">
        <v>10</v>
      </c>
      <c r="P88" s="1816" t="s">
        <v>10</v>
      </c>
      <c r="Q88" s="1817" t="s">
        <v>10</v>
      </c>
      <c r="R88" s="1816" t="s">
        <v>10</v>
      </c>
      <c r="S88" s="1816" t="s">
        <v>10</v>
      </c>
      <c r="T88" s="1816" t="s">
        <v>10</v>
      </c>
      <c r="U88" s="1816" t="s">
        <v>10</v>
      </c>
      <c r="V88" s="1827" t="s">
        <v>10</v>
      </c>
    </row>
    <row r="89" spans="1:23" ht="15" x14ac:dyDescent="0.2">
      <c r="A89" s="1795"/>
      <c r="B89" s="1801" t="s">
        <v>28</v>
      </c>
      <c r="C89" s="1798" t="s">
        <v>10</v>
      </c>
      <c r="D89" s="1797">
        <v>49.19</v>
      </c>
      <c r="E89" s="1798" t="s">
        <v>10</v>
      </c>
      <c r="F89" s="1798" t="s">
        <v>10</v>
      </c>
      <c r="G89" s="1798" t="s">
        <v>10</v>
      </c>
      <c r="H89" s="1798" t="s">
        <v>10</v>
      </c>
      <c r="I89" s="1816" t="s">
        <v>10</v>
      </c>
      <c r="J89" s="1816" t="s">
        <v>10</v>
      </c>
      <c r="K89" s="1816" t="s">
        <v>10</v>
      </c>
      <c r="L89" s="1816" t="s">
        <v>10</v>
      </c>
      <c r="M89" s="1816" t="s">
        <v>10</v>
      </c>
      <c r="N89" s="1816" t="s">
        <v>10</v>
      </c>
      <c r="O89" s="1816" t="s">
        <v>10</v>
      </c>
      <c r="P89" s="1816" t="s">
        <v>10</v>
      </c>
      <c r="Q89" s="1817" t="s">
        <v>10</v>
      </c>
      <c r="R89" s="1816" t="s">
        <v>10</v>
      </c>
      <c r="S89" s="1816" t="s">
        <v>10</v>
      </c>
      <c r="T89" s="1816" t="s">
        <v>10</v>
      </c>
      <c r="U89" s="1816" t="s">
        <v>10</v>
      </c>
      <c r="V89" s="1827" t="s">
        <v>10</v>
      </c>
    </row>
    <row r="90" spans="1:23" ht="15" x14ac:dyDescent="0.2">
      <c r="A90" s="1802"/>
      <c r="B90" s="1801" t="s">
        <v>31</v>
      </c>
      <c r="C90" s="1798" t="s">
        <v>10</v>
      </c>
      <c r="D90" s="1797">
        <v>5.4329999999999998</v>
      </c>
      <c r="E90" s="1798" t="s">
        <v>10</v>
      </c>
      <c r="F90" s="1798" t="s">
        <v>10</v>
      </c>
      <c r="G90" s="1798" t="s">
        <v>10</v>
      </c>
      <c r="H90" s="1798" t="s">
        <v>10</v>
      </c>
      <c r="I90" s="1816" t="s">
        <v>10</v>
      </c>
      <c r="J90" s="1816" t="s">
        <v>10</v>
      </c>
      <c r="K90" s="1816" t="s">
        <v>10</v>
      </c>
      <c r="L90" s="1816" t="s">
        <v>10</v>
      </c>
      <c r="M90" s="1816" t="s">
        <v>10</v>
      </c>
      <c r="N90" s="1816" t="s">
        <v>10</v>
      </c>
      <c r="O90" s="1816" t="s">
        <v>10</v>
      </c>
      <c r="P90" s="1816" t="s">
        <v>10</v>
      </c>
      <c r="Q90" s="1817" t="s">
        <v>10</v>
      </c>
      <c r="R90" s="1816" t="s">
        <v>10</v>
      </c>
      <c r="S90" s="1816" t="s">
        <v>10</v>
      </c>
      <c r="T90" s="1816" t="s">
        <v>10</v>
      </c>
      <c r="U90" s="1816" t="s">
        <v>10</v>
      </c>
      <c r="V90" s="1827" t="s">
        <v>10</v>
      </c>
    </row>
    <row r="91" spans="1:23" ht="15" x14ac:dyDescent="0.2">
      <c r="A91" s="1802"/>
      <c r="B91" s="1803" t="s">
        <v>32</v>
      </c>
      <c r="C91" s="1805" t="s">
        <v>10</v>
      </c>
      <c r="D91" s="1804">
        <v>2.6379999999999999</v>
      </c>
      <c r="E91" s="1805" t="s">
        <v>10</v>
      </c>
      <c r="F91" s="1805" t="s">
        <v>10</v>
      </c>
      <c r="G91" s="1805" t="s">
        <v>10</v>
      </c>
      <c r="H91" s="1805" t="s">
        <v>10</v>
      </c>
      <c r="I91" s="1819" t="s">
        <v>10</v>
      </c>
      <c r="J91" s="1819" t="s">
        <v>10</v>
      </c>
      <c r="K91" s="1819" t="s">
        <v>10</v>
      </c>
      <c r="L91" s="1819" t="s">
        <v>10</v>
      </c>
      <c r="M91" s="1819" t="s">
        <v>10</v>
      </c>
      <c r="N91" s="1819" t="s">
        <v>10</v>
      </c>
      <c r="O91" s="1819" t="s">
        <v>10</v>
      </c>
      <c r="P91" s="1819" t="s">
        <v>10</v>
      </c>
      <c r="Q91" s="1820" t="s">
        <v>10</v>
      </c>
      <c r="R91" s="1819" t="s">
        <v>10</v>
      </c>
      <c r="S91" s="1819" t="s">
        <v>10</v>
      </c>
      <c r="T91" s="1819" t="s">
        <v>10</v>
      </c>
      <c r="U91" s="1819" t="s">
        <v>10</v>
      </c>
      <c r="V91" s="1828" t="s">
        <v>10</v>
      </c>
    </row>
    <row r="92" spans="1:23" ht="3" customHeight="1" x14ac:dyDescent="0.2">
      <c r="B92" s="1808"/>
      <c r="C92" s="1809"/>
      <c r="D92" s="1809"/>
      <c r="E92" s="1810"/>
      <c r="F92" s="1811"/>
    </row>
    <row r="93" spans="1:23" ht="63" customHeight="1" x14ac:dyDescent="0.2">
      <c r="B93" s="2013" t="s">
        <v>287</v>
      </c>
      <c r="C93" s="2014"/>
      <c r="D93" s="2014"/>
      <c r="E93" s="2014"/>
      <c r="F93" s="2014"/>
      <c r="G93" s="2014"/>
      <c r="H93" s="2014"/>
      <c r="I93" s="2014"/>
      <c r="J93" s="2014"/>
      <c r="K93" s="2014"/>
      <c r="L93" s="2014"/>
      <c r="M93" s="2014"/>
      <c r="N93" s="2014"/>
      <c r="O93" s="2014"/>
      <c r="P93" s="2014"/>
      <c r="Q93" s="2014"/>
      <c r="R93" s="2014"/>
      <c r="S93" s="2014"/>
      <c r="T93" s="2014"/>
      <c r="U93" s="2014"/>
      <c r="V93" s="2014"/>
    </row>
    <row r="94" spans="1:23" x14ac:dyDescent="0.2">
      <c r="B94" s="1783"/>
      <c r="C94" s="1783"/>
      <c r="D94" s="1783"/>
      <c r="E94" s="1783"/>
      <c r="F94" s="1783"/>
      <c r="G94" s="1783"/>
      <c r="H94" s="1783"/>
      <c r="I94" s="1783"/>
      <c r="J94" s="1783"/>
      <c r="K94" s="1783"/>
      <c r="L94" s="1783"/>
      <c r="M94" s="1783"/>
      <c r="N94" s="1783"/>
      <c r="O94" s="1783"/>
      <c r="P94" s="1783"/>
      <c r="Q94" s="1784"/>
      <c r="R94" s="1783"/>
    </row>
    <row r="95" spans="1:23" ht="63" customHeight="1" x14ac:dyDescent="0.2">
      <c r="A95" s="1785" t="s">
        <v>47</v>
      </c>
      <c r="B95" s="2017" t="s">
        <v>112</v>
      </c>
      <c r="C95" s="2018"/>
      <c r="D95" s="2018"/>
      <c r="E95" s="2018"/>
      <c r="F95" s="2018"/>
      <c r="G95" s="2018"/>
      <c r="H95" s="2018"/>
      <c r="I95" s="2018"/>
      <c r="J95" s="2018"/>
      <c r="K95" s="2018"/>
      <c r="L95" s="2018"/>
      <c r="M95" s="2018"/>
      <c r="N95" s="2018"/>
      <c r="O95" s="2018"/>
      <c r="P95" s="2018"/>
      <c r="Q95" s="2018"/>
      <c r="R95" s="2018"/>
      <c r="S95" s="1838"/>
      <c r="T95" s="1838"/>
      <c r="U95" s="1838"/>
      <c r="V95" s="1786"/>
    </row>
    <row r="96" spans="1:23" ht="63" customHeight="1" x14ac:dyDescent="0.2">
      <c r="A96" s="1787"/>
      <c r="B96" s="1788" t="s">
        <v>68</v>
      </c>
      <c r="C96" s="1790" t="s">
        <v>6</v>
      </c>
      <c r="D96" s="1790" t="s">
        <v>7</v>
      </c>
      <c r="E96" s="1790" t="s">
        <v>8</v>
      </c>
      <c r="F96" s="1791" t="s">
        <v>140</v>
      </c>
      <c r="G96" s="1792" t="s">
        <v>179</v>
      </c>
      <c r="H96" s="1792" t="s">
        <v>224</v>
      </c>
      <c r="I96" s="1792" t="s">
        <v>235</v>
      </c>
      <c r="J96" s="1792" t="s">
        <v>288</v>
      </c>
      <c r="K96" s="1792" t="s">
        <v>323</v>
      </c>
      <c r="L96" s="1792" t="s">
        <v>335</v>
      </c>
      <c r="M96" s="1814" t="s">
        <v>386</v>
      </c>
      <c r="N96" s="1793" t="s">
        <v>410</v>
      </c>
      <c r="O96" s="1793" t="s">
        <v>425</v>
      </c>
      <c r="P96" s="1793" t="s">
        <v>458</v>
      </c>
      <c r="Q96" s="1815" t="s">
        <v>600</v>
      </c>
      <c r="R96" s="1793" t="s">
        <v>653</v>
      </c>
      <c r="S96" s="1793" t="s">
        <v>660</v>
      </c>
      <c r="T96" s="1793" t="s">
        <v>700</v>
      </c>
      <c r="U96" s="1793" t="s">
        <v>704</v>
      </c>
      <c r="V96" s="1794" t="s">
        <v>706</v>
      </c>
    </row>
    <row r="97" spans="1:22" ht="15" x14ac:dyDescent="0.2">
      <c r="A97" s="1795"/>
      <c r="B97" s="1839" t="s">
        <v>101</v>
      </c>
      <c r="C97" s="1797">
        <v>64.141000000000005</v>
      </c>
      <c r="D97" s="1798" t="s">
        <v>10</v>
      </c>
      <c r="E97" s="1797">
        <v>59.234000000000002</v>
      </c>
      <c r="F97" s="1798" t="s">
        <v>10</v>
      </c>
      <c r="G97" s="1798" t="s">
        <v>10</v>
      </c>
      <c r="H97" s="1798" t="s">
        <v>10</v>
      </c>
      <c r="I97" s="1797">
        <v>60.359000000000002</v>
      </c>
      <c r="J97" s="1797">
        <v>62.807000000000002</v>
      </c>
      <c r="K97" s="1797" t="s">
        <v>10</v>
      </c>
      <c r="L97" s="1797" t="s">
        <v>10</v>
      </c>
      <c r="M97" s="1816" t="s">
        <v>10</v>
      </c>
      <c r="N97" s="1816" t="s">
        <v>10</v>
      </c>
      <c r="O97" s="1816" t="s">
        <v>10</v>
      </c>
      <c r="P97" s="1816" t="s">
        <v>10</v>
      </c>
      <c r="Q97" s="1817" t="s">
        <v>10</v>
      </c>
      <c r="R97" s="1816" t="s">
        <v>10</v>
      </c>
      <c r="S97" s="1816" t="s">
        <v>10</v>
      </c>
      <c r="T97" s="1816" t="s">
        <v>10</v>
      </c>
      <c r="U97" s="1816" t="s">
        <v>10</v>
      </c>
      <c r="V97" s="1830" t="s">
        <v>10</v>
      </c>
    </row>
    <row r="98" spans="1:22" ht="15" x14ac:dyDescent="0.2">
      <c r="A98" s="1795"/>
      <c r="B98" s="1840" t="s">
        <v>100</v>
      </c>
      <c r="C98" s="1804">
        <v>35.859000000000002</v>
      </c>
      <c r="D98" s="1805" t="s">
        <v>10</v>
      </c>
      <c r="E98" s="1804">
        <v>40.765999999999998</v>
      </c>
      <c r="F98" s="1805" t="s">
        <v>10</v>
      </c>
      <c r="G98" s="1805" t="s">
        <v>10</v>
      </c>
      <c r="H98" s="1805" t="s">
        <v>10</v>
      </c>
      <c r="I98" s="1804">
        <v>39.640999999999998</v>
      </c>
      <c r="J98" s="1804">
        <v>37.192999999999998</v>
      </c>
      <c r="K98" s="1804" t="s">
        <v>10</v>
      </c>
      <c r="L98" s="1804" t="s">
        <v>10</v>
      </c>
      <c r="M98" s="1819" t="s">
        <v>10</v>
      </c>
      <c r="N98" s="1819" t="s">
        <v>10</v>
      </c>
      <c r="O98" s="1819" t="s">
        <v>10</v>
      </c>
      <c r="P98" s="1819" t="s">
        <v>10</v>
      </c>
      <c r="Q98" s="1820" t="s">
        <v>10</v>
      </c>
      <c r="R98" s="1819" t="s">
        <v>10</v>
      </c>
      <c r="S98" s="1819" t="s">
        <v>10</v>
      </c>
      <c r="T98" s="1819" t="s">
        <v>10</v>
      </c>
      <c r="U98" s="1819" t="s">
        <v>10</v>
      </c>
      <c r="V98" s="1828" t="s">
        <v>10</v>
      </c>
    </row>
    <row r="99" spans="1:22" ht="3" customHeight="1" x14ac:dyDescent="0.2">
      <c r="A99" s="1787"/>
      <c r="B99" s="1787"/>
      <c r="C99" s="1787"/>
      <c r="D99" s="1787"/>
      <c r="E99" s="1787"/>
      <c r="F99" s="1787"/>
      <c r="G99" s="1811"/>
    </row>
    <row r="100" spans="1:22" ht="63" customHeight="1" x14ac:dyDescent="0.2">
      <c r="A100" s="1787"/>
      <c r="B100" s="2004" t="s">
        <v>301</v>
      </c>
      <c r="C100" s="2005"/>
      <c r="D100" s="2005"/>
      <c r="E100" s="2005"/>
      <c r="F100" s="2005"/>
      <c r="G100" s="2005"/>
      <c r="H100" s="2005"/>
      <c r="I100" s="2005"/>
      <c r="J100" s="2005"/>
      <c r="K100" s="2005"/>
      <c r="L100" s="2005"/>
      <c r="M100" s="2005"/>
      <c r="N100" s="2005"/>
      <c r="O100" s="2005"/>
      <c r="P100" s="2005"/>
      <c r="Q100" s="2005"/>
      <c r="R100" s="2005"/>
      <c r="S100" s="1822"/>
      <c r="T100" s="1822"/>
      <c r="U100" s="1822"/>
    </row>
    <row r="101" spans="1:22" x14ac:dyDescent="0.2">
      <c r="G101" s="1783"/>
      <c r="H101" s="1783"/>
      <c r="I101" s="1783"/>
      <c r="J101" s="1783"/>
      <c r="K101" s="1783"/>
      <c r="L101" s="1783"/>
      <c r="M101" s="1783"/>
      <c r="N101" s="1783"/>
      <c r="O101" s="1783"/>
      <c r="P101" s="1783"/>
      <c r="Q101" s="1784"/>
      <c r="R101" s="1783"/>
    </row>
    <row r="102" spans="1:22" ht="63" customHeight="1" x14ac:dyDescent="0.2">
      <c r="A102" s="1785" t="s">
        <v>55</v>
      </c>
      <c r="B102" s="2017" t="s">
        <v>123</v>
      </c>
      <c r="C102" s="2018"/>
      <c r="D102" s="2018"/>
      <c r="E102" s="2018"/>
      <c r="F102" s="2018"/>
      <c r="G102" s="2018"/>
      <c r="H102" s="2018"/>
      <c r="I102" s="2018"/>
      <c r="J102" s="2018"/>
      <c r="K102" s="2018"/>
      <c r="L102" s="2018"/>
      <c r="M102" s="2018"/>
      <c r="N102" s="2018"/>
      <c r="O102" s="2018"/>
      <c r="P102" s="2018"/>
      <c r="Q102" s="2018"/>
      <c r="R102" s="2018"/>
      <c r="S102" s="1838"/>
      <c r="T102" s="1838"/>
      <c r="U102" s="1838"/>
      <c r="V102" s="1786"/>
    </row>
    <row r="103" spans="1:22" ht="63" customHeight="1" x14ac:dyDescent="0.2">
      <c r="A103" s="1787"/>
      <c r="B103" s="1788" t="s">
        <v>68</v>
      </c>
      <c r="C103" s="1790" t="s">
        <v>6</v>
      </c>
      <c r="D103" s="1790" t="s">
        <v>7</v>
      </c>
      <c r="E103" s="1790" t="s">
        <v>8</v>
      </c>
      <c r="F103" s="1791" t="s">
        <v>140</v>
      </c>
      <c r="G103" s="1792" t="s">
        <v>179</v>
      </c>
      <c r="H103" s="1792" t="s">
        <v>224</v>
      </c>
      <c r="I103" s="1793" t="s">
        <v>235</v>
      </c>
      <c r="J103" s="1792" t="s">
        <v>288</v>
      </c>
      <c r="K103" s="1793" t="s">
        <v>323</v>
      </c>
      <c r="L103" s="1793" t="s">
        <v>335</v>
      </c>
      <c r="M103" s="1814" t="s">
        <v>386</v>
      </c>
      <c r="N103" s="1793" t="s">
        <v>410</v>
      </c>
      <c r="O103" s="1793" t="s">
        <v>425</v>
      </c>
      <c r="P103" s="1793" t="s">
        <v>459</v>
      </c>
      <c r="Q103" s="1815" t="s">
        <v>600</v>
      </c>
      <c r="R103" s="1793" t="s">
        <v>653</v>
      </c>
      <c r="S103" s="1793" t="s">
        <v>660</v>
      </c>
      <c r="T103" s="1793" t="s">
        <v>700</v>
      </c>
      <c r="U103" s="1793" t="s">
        <v>704</v>
      </c>
      <c r="V103" s="1794" t="s">
        <v>706</v>
      </c>
    </row>
    <row r="104" spans="1:22" s="1846" customFormat="1" ht="31.5" customHeight="1" x14ac:dyDescent="0.25">
      <c r="A104" s="1841"/>
      <c r="B104" s="1842" t="s">
        <v>9</v>
      </c>
      <c r="C104" s="1843" t="s">
        <v>10</v>
      </c>
      <c r="D104" s="1843" t="s">
        <v>10</v>
      </c>
      <c r="E104" s="1804">
        <v>11.271000000000001</v>
      </c>
      <c r="F104" s="1843" t="s">
        <v>10</v>
      </c>
      <c r="G104" s="1843" t="s">
        <v>10</v>
      </c>
      <c r="H104" s="1843" t="s">
        <v>10</v>
      </c>
      <c r="I104" s="1844" t="s">
        <v>10</v>
      </c>
      <c r="J104" s="1804">
        <v>12.686999999999999</v>
      </c>
      <c r="K104" s="1806" t="s">
        <v>10</v>
      </c>
      <c r="L104" s="1806" t="s">
        <v>10</v>
      </c>
      <c r="M104" s="1819" t="s">
        <v>10</v>
      </c>
      <c r="N104" s="1819" t="s">
        <v>10</v>
      </c>
      <c r="O104" s="1819" t="s">
        <v>10</v>
      </c>
      <c r="P104" s="1819" t="s">
        <v>10</v>
      </c>
      <c r="Q104" s="1820" t="s">
        <v>10</v>
      </c>
      <c r="R104" s="1844" t="s">
        <v>10</v>
      </c>
      <c r="S104" s="1844" t="s">
        <v>10</v>
      </c>
      <c r="T104" s="1844" t="s">
        <v>10</v>
      </c>
      <c r="U104" s="1844" t="s">
        <v>10</v>
      </c>
      <c r="V104" s="1845" t="s">
        <v>10</v>
      </c>
    </row>
    <row r="105" spans="1:22" ht="3" customHeight="1" x14ac:dyDescent="0.2">
      <c r="A105" s="1787"/>
      <c r="B105" s="1787"/>
      <c r="C105" s="1787"/>
      <c r="D105" s="1787"/>
      <c r="E105" s="1787"/>
      <c r="F105" s="1787"/>
    </row>
    <row r="106" spans="1:22" ht="63" customHeight="1" x14ac:dyDescent="0.2">
      <c r="A106" s="1787"/>
      <c r="B106" s="2004" t="s">
        <v>567</v>
      </c>
      <c r="C106" s="2005"/>
      <c r="D106" s="2005"/>
      <c r="E106" s="2005"/>
      <c r="F106" s="2005"/>
      <c r="G106" s="2005"/>
      <c r="H106" s="2005"/>
      <c r="I106" s="2005"/>
      <c r="J106" s="2005"/>
      <c r="K106" s="2005"/>
      <c r="L106" s="2005"/>
      <c r="M106" s="2005"/>
      <c r="N106" s="2005"/>
      <c r="O106" s="2005"/>
      <c r="P106" s="2005"/>
      <c r="Q106" s="2005"/>
      <c r="R106" s="2005"/>
      <c r="S106" s="1822"/>
      <c r="T106" s="1822"/>
      <c r="U106" s="1822"/>
    </row>
    <row r="107" spans="1:22" x14ac:dyDescent="0.2">
      <c r="B107" s="1783"/>
      <c r="C107" s="1783"/>
      <c r="D107" s="1783"/>
      <c r="E107" s="1783"/>
      <c r="F107" s="1783"/>
      <c r="G107" s="1783"/>
      <c r="H107" s="1783"/>
      <c r="I107" s="1783"/>
      <c r="J107" s="1783"/>
      <c r="K107" s="1783"/>
      <c r="L107" s="1783"/>
      <c r="M107" s="1783"/>
      <c r="N107" s="1783"/>
      <c r="O107" s="1783"/>
      <c r="P107" s="1783"/>
      <c r="Q107" s="1784"/>
      <c r="R107" s="1783"/>
    </row>
    <row r="108" spans="1:22" ht="63" customHeight="1" x14ac:dyDescent="0.2">
      <c r="A108" s="1785" t="s">
        <v>56</v>
      </c>
      <c r="B108" s="2017" t="s">
        <v>111</v>
      </c>
      <c r="C108" s="2018"/>
      <c r="D108" s="2018"/>
      <c r="E108" s="2018"/>
      <c r="F108" s="2018"/>
      <c r="G108" s="2018"/>
      <c r="H108" s="2018"/>
      <c r="I108" s="2018"/>
      <c r="J108" s="2018"/>
      <c r="K108" s="2018"/>
      <c r="L108" s="2018"/>
      <c r="M108" s="2018"/>
      <c r="N108" s="2018"/>
      <c r="O108" s="2018"/>
      <c r="P108" s="2018"/>
      <c r="Q108" s="2018"/>
      <c r="R108" s="2018"/>
      <c r="S108" s="1838"/>
      <c r="T108" s="1838"/>
      <c r="U108" s="1838"/>
      <c r="V108" s="1786"/>
    </row>
    <row r="109" spans="1:22" ht="63" customHeight="1" x14ac:dyDescent="0.2">
      <c r="A109" s="1787"/>
      <c r="B109" s="1788" t="s">
        <v>68</v>
      </c>
      <c r="C109" s="1790" t="s">
        <v>6</v>
      </c>
      <c r="D109" s="1790" t="s">
        <v>7</v>
      </c>
      <c r="E109" s="1790" t="s">
        <v>8</v>
      </c>
      <c r="F109" s="1791" t="s">
        <v>140</v>
      </c>
      <c r="G109" s="1791" t="s">
        <v>180</v>
      </c>
      <c r="H109" s="1792" t="s">
        <v>224</v>
      </c>
      <c r="I109" s="1793" t="s">
        <v>235</v>
      </c>
      <c r="J109" s="1792" t="s">
        <v>288</v>
      </c>
      <c r="K109" s="1793" t="s">
        <v>323</v>
      </c>
      <c r="L109" s="1793" t="s">
        <v>335</v>
      </c>
      <c r="M109" s="1814" t="s">
        <v>386</v>
      </c>
      <c r="N109" s="1793" t="s">
        <v>410</v>
      </c>
      <c r="O109" s="1793" t="s">
        <v>425</v>
      </c>
      <c r="P109" s="1793" t="s">
        <v>458</v>
      </c>
      <c r="Q109" s="1815" t="s">
        <v>600</v>
      </c>
      <c r="R109" s="1793" t="s">
        <v>653</v>
      </c>
      <c r="S109" s="1793" t="s">
        <v>660</v>
      </c>
      <c r="T109" s="1793" t="s">
        <v>700</v>
      </c>
      <c r="U109" s="1793" t="s">
        <v>704</v>
      </c>
      <c r="V109" s="1794" t="s">
        <v>706</v>
      </c>
    </row>
    <row r="110" spans="1:22" ht="31.5" customHeight="1" x14ac:dyDescent="0.2">
      <c r="A110" s="1795"/>
      <c r="B110" s="1842" t="s">
        <v>9</v>
      </c>
      <c r="C110" s="1843" t="s">
        <v>10</v>
      </c>
      <c r="D110" s="1843" t="s">
        <v>10</v>
      </c>
      <c r="E110" s="1804">
        <v>43.384</v>
      </c>
      <c r="F110" s="1843" t="s">
        <v>10</v>
      </c>
      <c r="G110" s="1843" t="s">
        <v>10</v>
      </c>
      <c r="H110" s="1843" t="s">
        <v>10</v>
      </c>
      <c r="I110" s="1844" t="s">
        <v>10</v>
      </c>
      <c r="J110" s="1804">
        <v>60.805</v>
      </c>
      <c r="K110" s="1806" t="s">
        <v>10</v>
      </c>
      <c r="L110" s="1806" t="s">
        <v>10</v>
      </c>
      <c r="M110" s="1819" t="s">
        <v>10</v>
      </c>
      <c r="N110" s="1819" t="s">
        <v>10</v>
      </c>
      <c r="O110" s="1819" t="s">
        <v>10</v>
      </c>
      <c r="P110" s="1819" t="s">
        <v>10</v>
      </c>
      <c r="Q110" s="1820" t="s">
        <v>10</v>
      </c>
      <c r="R110" s="1844" t="s">
        <v>10</v>
      </c>
      <c r="S110" s="1844" t="s">
        <v>10</v>
      </c>
      <c r="T110" s="1844" t="s">
        <v>10</v>
      </c>
      <c r="U110" s="1844" t="s">
        <v>10</v>
      </c>
      <c r="V110" s="1845" t="s">
        <v>10</v>
      </c>
    </row>
    <row r="111" spans="1:22" ht="3" customHeight="1" x14ac:dyDescent="0.2">
      <c r="A111" s="1787"/>
      <c r="B111" s="1787"/>
      <c r="C111" s="1787"/>
      <c r="D111" s="1787"/>
      <c r="E111" s="1787"/>
      <c r="F111" s="1787"/>
    </row>
    <row r="112" spans="1:22" ht="63" customHeight="1" x14ac:dyDescent="0.2">
      <c r="A112" s="1787"/>
      <c r="B112" s="2004" t="s">
        <v>163</v>
      </c>
      <c r="C112" s="2005"/>
      <c r="D112" s="2005"/>
      <c r="E112" s="2005"/>
      <c r="F112" s="2005"/>
      <c r="G112" s="2005"/>
      <c r="H112" s="2005"/>
      <c r="I112" s="2005"/>
      <c r="J112" s="2005"/>
      <c r="K112" s="2005"/>
      <c r="L112" s="2005"/>
      <c r="M112" s="2005"/>
      <c r="N112" s="2005"/>
      <c r="O112" s="2005"/>
      <c r="P112" s="2005"/>
      <c r="Q112" s="2005"/>
      <c r="R112" s="2005"/>
      <c r="S112" s="1822"/>
      <c r="T112" s="1822"/>
      <c r="U112" s="1822"/>
    </row>
    <row r="113" spans="1:22" x14ac:dyDescent="0.2">
      <c r="T113" s="1783"/>
      <c r="U113" s="1783"/>
      <c r="V113" s="1783"/>
    </row>
    <row r="114" spans="1:22" ht="63" customHeight="1" x14ac:dyDescent="0.2">
      <c r="A114" s="1785" t="s">
        <v>57</v>
      </c>
      <c r="B114" s="2001" t="s">
        <v>89</v>
      </c>
      <c r="C114" s="2002"/>
      <c r="D114" s="2002"/>
      <c r="E114" s="2002"/>
      <c r="F114" s="2002"/>
      <c r="G114" s="2002"/>
      <c r="H114" s="2002"/>
      <c r="I114" s="2002"/>
      <c r="J114" s="2002"/>
      <c r="K114" s="2002"/>
      <c r="L114" s="2002"/>
      <c r="M114" s="2002"/>
      <c r="N114" s="2002"/>
      <c r="O114" s="2002"/>
      <c r="P114" s="2002"/>
      <c r="Q114" s="2002"/>
      <c r="R114" s="2002"/>
      <c r="S114" s="1813"/>
      <c r="T114" s="1847"/>
      <c r="U114" s="1847"/>
    </row>
    <row r="115" spans="1:22" ht="63" customHeight="1" x14ac:dyDescent="0.2">
      <c r="A115" s="1787"/>
      <c r="B115" s="1788" t="s">
        <v>68</v>
      </c>
      <c r="C115" s="1790" t="s">
        <v>6</v>
      </c>
      <c r="D115" s="1790" t="s">
        <v>7</v>
      </c>
      <c r="E115" s="1790" t="s">
        <v>8</v>
      </c>
      <c r="F115" s="1791" t="s">
        <v>140</v>
      </c>
      <c r="G115" s="1791" t="s">
        <v>180</v>
      </c>
      <c r="H115" s="1792" t="s">
        <v>224</v>
      </c>
      <c r="I115" s="1793" t="s">
        <v>235</v>
      </c>
      <c r="J115" s="1793" t="s">
        <v>288</v>
      </c>
      <c r="K115" s="1793" t="s">
        <v>323</v>
      </c>
      <c r="L115" s="1793" t="s">
        <v>335</v>
      </c>
      <c r="M115" s="1814" t="s">
        <v>386</v>
      </c>
      <c r="N115" s="1793" t="s">
        <v>410</v>
      </c>
      <c r="O115" s="1793" t="s">
        <v>425</v>
      </c>
      <c r="P115" s="1793" t="s">
        <v>458</v>
      </c>
      <c r="Q115" s="1815" t="s">
        <v>600</v>
      </c>
      <c r="R115" s="1793" t="s">
        <v>653</v>
      </c>
      <c r="S115" s="1793" t="s">
        <v>660</v>
      </c>
      <c r="T115" s="1793" t="s">
        <v>700</v>
      </c>
      <c r="U115" s="1793" t="s">
        <v>704</v>
      </c>
      <c r="V115" s="1794" t="s">
        <v>706</v>
      </c>
    </row>
    <row r="116" spans="1:22" ht="15" x14ac:dyDescent="0.2">
      <c r="A116" s="1795"/>
      <c r="B116" s="1848" t="s">
        <v>91</v>
      </c>
      <c r="C116" s="1798" t="s">
        <v>10</v>
      </c>
      <c r="D116" s="1798" t="s">
        <v>10</v>
      </c>
      <c r="E116" s="1797">
        <v>78.367000000000004</v>
      </c>
      <c r="F116" s="1798" t="s">
        <v>10</v>
      </c>
      <c r="G116" s="1798" t="s">
        <v>10</v>
      </c>
      <c r="H116" s="1798" t="s">
        <v>10</v>
      </c>
      <c r="I116" s="1816" t="s">
        <v>10</v>
      </c>
      <c r="J116" s="1816" t="s">
        <v>10</v>
      </c>
      <c r="K116" s="1816" t="s">
        <v>10</v>
      </c>
      <c r="L116" s="1816" t="s">
        <v>10</v>
      </c>
      <c r="M116" s="1816" t="s">
        <v>10</v>
      </c>
      <c r="N116" s="1816" t="s">
        <v>10</v>
      </c>
      <c r="O116" s="1816" t="s">
        <v>10</v>
      </c>
      <c r="P116" s="1816" t="s">
        <v>10</v>
      </c>
      <c r="Q116" s="1817" t="s">
        <v>10</v>
      </c>
      <c r="R116" s="1816" t="s">
        <v>10</v>
      </c>
      <c r="S116" s="1816" t="s">
        <v>10</v>
      </c>
      <c r="T116" s="1816" t="s">
        <v>10</v>
      </c>
      <c r="U116" s="1816" t="s">
        <v>10</v>
      </c>
      <c r="V116" s="1830" t="s">
        <v>10</v>
      </c>
    </row>
    <row r="117" spans="1:22" ht="15" x14ac:dyDescent="0.2">
      <c r="A117" s="1795"/>
      <c r="B117" s="1849" t="s">
        <v>92</v>
      </c>
      <c r="C117" s="1798" t="s">
        <v>10</v>
      </c>
      <c r="D117" s="1798" t="s">
        <v>10</v>
      </c>
      <c r="E117" s="1797">
        <v>4.5970000000000004</v>
      </c>
      <c r="F117" s="1798" t="s">
        <v>10</v>
      </c>
      <c r="G117" s="1798" t="s">
        <v>10</v>
      </c>
      <c r="H117" s="1798" t="s">
        <v>10</v>
      </c>
      <c r="I117" s="1816" t="s">
        <v>10</v>
      </c>
      <c r="J117" s="1816" t="s">
        <v>10</v>
      </c>
      <c r="K117" s="1816" t="s">
        <v>10</v>
      </c>
      <c r="L117" s="1816" t="s">
        <v>10</v>
      </c>
      <c r="M117" s="1816" t="s">
        <v>10</v>
      </c>
      <c r="N117" s="1816" t="s">
        <v>10</v>
      </c>
      <c r="O117" s="1816" t="s">
        <v>10</v>
      </c>
      <c r="P117" s="1816" t="s">
        <v>10</v>
      </c>
      <c r="Q117" s="1817" t="s">
        <v>10</v>
      </c>
      <c r="R117" s="1816" t="s">
        <v>10</v>
      </c>
      <c r="S117" s="1816" t="s">
        <v>10</v>
      </c>
      <c r="T117" s="1816" t="s">
        <v>10</v>
      </c>
      <c r="U117" s="1816" t="s">
        <v>10</v>
      </c>
      <c r="V117" s="1827" t="s">
        <v>10</v>
      </c>
    </row>
    <row r="118" spans="1:22" ht="15.75" customHeight="1" x14ac:dyDescent="0.2">
      <c r="A118" s="1795"/>
      <c r="B118" s="1849" t="s">
        <v>93</v>
      </c>
      <c r="C118" s="1798" t="s">
        <v>10</v>
      </c>
      <c r="D118" s="1798" t="s">
        <v>10</v>
      </c>
      <c r="E118" s="1797">
        <v>7.8810000000000002</v>
      </c>
      <c r="F118" s="1798" t="s">
        <v>10</v>
      </c>
      <c r="G118" s="1798" t="s">
        <v>10</v>
      </c>
      <c r="H118" s="1798" t="s">
        <v>10</v>
      </c>
      <c r="I118" s="1816" t="s">
        <v>10</v>
      </c>
      <c r="J118" s="1816" t="s">
        <v>10</v>
      </c>
      <c r="K118" s="1816" t="s">
        <v>10</v>
      </c>
      <c r="L118" s="1816" t="s">
        <v>10</v>
      </c>
      <c r="M118" s="1816" t="s">
        <v>10</v>
      </c>
      <c r="N118" s="1816" t="s">
        <v>10</v>
      </c>
      <c r="O118" s="1816" t="s">
        <v>10</v>
      </c>
      <c r="P118" s="1816" t="s">
        <v>10</v>
      </c>
      <c r="Q118" s="1817" t="s">
        <v>10</v>
      </c>
      <c r="R118" s="1816" t="s">
        <v>10</v>
      </c>
      <c r="S118" s="1816" t="s">
        <v>10</v>
      </c>
      <c r="T118" s="1816" t="s">
        <v>10</v>
      </c>
      <c r="U118" s="1816" t="s">
        <v>10</v>
      </c>
      <c r="V118" s="1827" t="s">
        <v>10</v>
      </c>
    </row>
    <row r="119" spans="1:22" ht="15" x14ac:dyDescent="0.2">
      <c r="A119" s="1802"/>
      <c r="B119" s="1849" t="s">
        <v>94</v>
      </c>
      <c r="C119" s="1798" t="s">
        <v>10</v>
      </c>
      <c r="D119" s="1798" t="s">
        <v>10</v>
      </c>
      <c r="E119" s="1797">
        <v>2.907</v>
      </c>
      <c r="F119" s="1798" t="s">
        <v>10</v>
      </c>
      <c r="G119" s="1798" t="s">
        <v>10</v>
      </c>
      <c r="H119" s="1798" t="s">
        <v>10</v>
      </c>
      <c r="I119" s="1816" t="s">
        <v>10</v>
      </c>
      <c r="J119" s="1816" t="s">
        <v>10</v>
      </c>
      <c r="K119" s="1816" t="s">
        <v>10</v>
      </c>
      <c r="L119" s="1816" t="s">
        <v>10</v>
      </c>
      <c r="M119" s="1816" t="s">
        <v>10</v>
      </c>
      <c r="N119" s="1816" t="s">
        <v>10</v>
      </c>
      <c r="O119" s="1816" t="s">
        <v>10</v>
      </c>
      <c r="P119" s="1816" t="s">
        <v>10</v>
      </c>
      <c r="Q119" s="1817" t="s">
        <v>10</v>
      </c>
      <c r="R119" s="1816" t="s">
        <v>10</v>
      </c>
      <c r="S119" s="1816" t="s">
        <v>10</v>
      </c>
      <c r="T119" s="1816" t="s">
        <v>10</v>
      </c>
      <c r="U119" s="1816" t="s">
        <v>10</v>
      </c>
      <c r="V119" s="1827" t="s">
        <v>10</v>
      </c>
    </row>
    <row r="120" spans="1:22" ht="15" x14ac:dyDescent="0.2">
      <c r="A120" s="1802"/>
      <c r="B120" s="1850" t="s">
        <v>95</v>
      </c>
      <c r="C120" s="1798" t="s">
        <v>10</v>
      </c>
      <c r="D120" s="1798" t="s">
        <v>10</v>
      </c>
      <c r="E120" s="1797">
        <v>2.7669999999999999</v>
      </c>
      <c r="F120" s="1798" t="s">
        <v>10</v>
      </c>
      <c r="G120" s="1798" t="s">
        <v>10</v>
      </c>
      <c r="H120" s="1798" t="s">
        <v>10</v>
      </c>
      <c r="I120" s="1816" t="s">
        <v>10</v>
      </c>
      <c r="J120" s="1816" t="s">
        <v>10</v>
      </c>
      <c r="K120" s="1816" t="s">
        <v>10</v>
      </c>
      <c r="L120" s="1816" t="s">
        <v>10</v>
      </c>
      <c r="M120" s="1816" t="s">
        <v>10</v>
      </c>
      <c r="N120" s="1816" t="s">
        <v>10</v>
      </c>
      <c r="O120" s="1816" t="s">
        <v>10</v>
      </c>
      <c r="P120" s="1816" t="s">
        <v>10</v>
      </c>
      <c r="Q120" s="1817" t="s">
        <v>10</v>
      </c>
      <c r="R120" s="1816" t="s">
        <v>10</v>
      </c>
      <c r="S120" s="1816" t="s">
        <v>10</v>
      </c>
      <c r="T120" s="1816" t="s">
        <v>10</v>
      </c>
      <c r="U120" s="1816" t="s">
        <v>10</v>
      </c>
      <c r="V120" s="1827" t="s">
        <v>10</v>
      </c>
    </row>
    <row r="121" spans="1:22" ht="15" x14ac:dyDescent="0.2">
      <c r="A121" s="1802"/>
      <c r="B121" s="1851" t="s">
        <v>96</v>
      </c>
      <c r="C121" s="1805" t="s">
        <v>10</v>
      </c>
      <c r="D121" s="1805" t="s">
        <v>10</v>
      </c>
      <c r="E121" s="1804">
        <v>3.48</v>
      </c>
      <c r="F121" s="1805" t="s">
        <v>10</v>
      </c>
      <c r="G121" s="1805" t="s">
        <v>10</v>
      </c>
      <c r="H121" s="1805" t="s">
        <v>10</v>
      </c>
      <c r="I121" s="1819" t="s">
        <v>10</v>
      </c>
      <c r="J121" s="1819" t="s">
        <v>10</v>
      </c>
      <c r="K121" s="1819" t="s">
        <v>10</v>
      </c>
      <c r="L121" s="1819" t="s">
        <v>10</v>
      </c>
      <c r="M121" s="1819" t="s">
        <v>10</v>
      </c>
      <c r="N121" s="1819" t="s">
        <v>10</v>
      </c>
      <c r="O121" s="1819" t="s">
        <v>10</v>
      </c>
      <c r="P121" s="1819" t="s">
        <v>10</v>
      </c>
      <c r="Q121" s="1820" t="s">
        <v>10</v>
      </c>
      <c r="R121" s="1819" t="s">
        <v>10</v>
      </c>
      <c r="S121" s="1819" t="s">
        <v>10</v>
      </c>
      <c r="T121" s="1819" t="s">
        <v>10</v>
      </c>
      <c r="U121" s="1819" t="s">
        <v>10</v>
      </c>
      <c r="V121" s="1828" t="s">
        <v>10</v>
      </c>
    </row>
    <row r="122" spans="1:22" ht="3" customHeight="1" x14ac:dyDescent="0.2">
      <c r="B122" s="1852"/>
      <c r="C122" s="1809"/>
      <c r="D122" s="1809"/>
      <c r="E122" s="1810"/>
      <c r="F122" s="1811"/>
      <c r="G122" s="1811"/>
    </row>
    <row r="123" spans="1:22" ht="63" customHeight="1" x14ac:dyDescent="0.2">
      <c r="B123" s="2004" t="s">
        <v>164</v>
      </c>
      <c r="C123" s="2005"/>
      <c r="D123" s="2005"/>
      <c r="E123" s="2005"/>
      <c r="F123" s="2005"/>
      <c r="G123" s="2005"/>
      <c r="H123" s="2005"/>
      <c r="I123" s="2005"/>
      <c r="J123" s="2005"/>
      <c r="K123" s="2005"/>
      <c r="L123" s="2005"/>
      <c r="M123" s="2005"/>
      <c r="N123" s="2005"/>
      <c r="O123" s="2005"/>
      <c r="P123" s="2005"/>
      <c r="Q123" s="2005"/>
      <c r="R123" s="2005"/>
      <c r="S123" s="1822"/>
      <c r="T123" s="1822"/>
      <c r="U123" s="1822"/>
    </row>
    <row r="124" spans="1:22" x14ac:dyDescent="0.2">
      <c r="B124" s="1783"/>
      <c r="C124" s="1783"/>
      <c r="D124" s="1783"/>
      <c r="E124" s="1783"/>
      <c r="F124" s="1783"/>
      <c r="G124" s="1783"/>
      <c r="H124" s="1783"/>
      <c r="I124" s="1783"/>
      <c r="J124" s="1783"/>
      <c r="K124" s="1783"/>
      <c r="L124" s="1783"/>
      <c r="M124" s="1783"/>
      <c r="N124" s="1783"/>
      <c r="O124" s="1783"/>
      <c r="P124" s="1783"/>
      <c r="Q124" s="1784"/>
      <c r="R124" s="1783"/>
    </row>
    <row r="125" spans="1:22" ht="63" customHeight="1" x14ac:dyDescent="0.2">
      <c r="A125" s="1785" t="s">
        <v>58</v>
      </c>
      <c r="B125" s="2001" t="s">
        <v>113</v>
      </c>
      <c r="C125" s="2002"/>
      <c r="D125" s="2002"/>
      <c r="E125" s="2002"/>
      <c r="F125" s="2002"/>
      <c r="G125" s="2002"/>
      <c r="H125" s="2002"/>
      <c r="I125" s="2002"/>
      <c r="J125" s="2002"/>
      <c r="K125" s="2002"/>
      <c r="L125" s="2002"/>
      <c r="M125" s="2002"/>
      <c r="N125" s="2002"/>
      <c r="O125" s="2002"/>
      <c r="P125" s="2002"/>
      <c r="Q125" s="2002"/>
      <c r="R125" s="2002"/>
      <c r="S125" s="1813"/>
      <c r="T125" s="1813"/>
      <c r="U125" s="1813"/>
      <c r="V125" s="1786"/>
    </row>
    <row r="126" spans="1:22" ht="63" customHeight="1" x14ac:dyDescent="0.2">
      <c r="A126" s="1787"/>
      <c r="B126" s="1788" t="s">
        <v>68</v>
      </c>
      <c r="C126" s="1790" t="s">
        <v>6</v>
      </c>
      <c r="D126" s="1790" t="s">
        <v>7</v>
      </c>
      <c r="E126" s="1790" t="s">
        <v>8</v>
      </c>
      <c r="F126" s="1791" t="s">
        <v>140</v>
      </c>
      <c r="G126" s="1791" t="s">
        <v>180</v>
      </c>
      <c r="H126" s="1792" t="s">
        <v>224</v>
      </c>
      <c r="I126" s="1793" t="s">
        <v>235</v>
      </c>
      <c r="J126" s="1793" t="s">
        <v>288</v>
      </c>
      <c r="K126" s="1793" t="s">
        <v>323</v>
      </c>
      <c r="L126" s="1793" t="s">
        <v>335</v>
      </c>
      <c r="M126" s="1814" t="s">
        <v>386</v>
      </c>
      <c r="N126" s="1793" t="s">
        <v>410</v>
      </c>
      <c r="O126" s="1793" t="s">
        <v>425</v>
      </c>
      <c r="P126" s="1793" t="s">
        <v>458</v>
      </c>
      <c r="Q126" s="1815" t="s">
        <v>600</v>
      </c>
      <c r="R126" s="1793" t="s">
        <v>653</v>
      </c>
      <c r="S126" s="1793" t="s">
        <v>660</v>
      </c>
      <c r="T126" s="1793" t="s">
        <v>700</v>
      </c>
      <c r="U126" s="1793" t="s">
        <v>704</v>
      </c>
      <c r="V126" s="1794" t="s">
        <v>706</v>
      </c>
    </row>
    <row r="127" spans="1:22" ht="15" x14ac:dyDescent="0.2">
      <c r="A127" s="1795"/>
      <c r="B127" s="1848" t="s">
        <v>91</v>
      </c>
      <c r="C127" s="1833" t="s">
        <v>10</v>
      </c>
      <c r="D127" s="1833" t="s">
        <v>10</v>
      </c>
      <c r="E127" s="1853" t="s">
        <v>10</v>
      </c>
      <c r="F127" s="1833" t="s">
        <v>10</v>
      </c>
      <c r="G127" s="1833" t="s">
        <v>10</v>
      </c>
      <c r="H127" s="1833" t="s">
        <v>10</v>
      </c>
      <c r="I127" s="1854" t="s">
        <v>10</v>
      </c>
      <c r="J127" s="1854" t="s">
        <v>10</v>
      </c>
      <c r="K127" s="1854" t="s">
        <v>10</v>
      </c>
      <c r="L127" s="1854" t="s">
        <v>10</v>
      </c>
      <c r="M127" s="1816" t="s">
        <v>10</v>
      </c>
      <c r="N127" s="1816" t="s">
        <v>10</v>
      </c>
      <c r="O127" s="1816" t="s">
        <v>10</v>
      </c>
      <c r="P127" s="1816" t="s">
        <v>10</v>
      </c>
      <c r="Q127" s="1817" t="s">
        <v>10</v>
      </c>
      <c r="R127" s="1816" t="s">
        <v>10</v>
      </c>
      <c r="S127" s="1816" t="s">
        <v>10</v>
      </c>
      <c r="T127" s="1816" t="s">
        <v>10</v>
      </c>
      <c r="U127" s="1816" t="s">
        <v>10</v>
      </c>
      <c r="V127" s="1830" t="s">
        <v>10</v>
      </c>
    </row>
    <row r="128" spans="1:22" ht="15" x14ac:dyDescent="0.2">
      <c r="A128" s="1795"/>
      <c r="B128" s="1849" t="s">
        <v>92</v>
      </c>
      <c r="C128" s="1833" t="s">
        <v>10</v>
      </c>
      <c r="D128" s="1833" t="s">
        <v>10</v>
      </c>
      <c r="E128" s="1853" t="s">
        <v>10</v>
      </c>
      <c r="F128" s="1833" t="s">
        <v>10</v>
      </c>
      <c r="G128" s="1833" t="s">
        <v>10</v>
      </c>
      <c r="H128" s="1833" t="s">
        <v>10</v>
      </c>
      <c r="I128" s="1854" t="s">
        <v>10</v>
      </c>
      <c r="J128" s="1854" t="s">
        <v>10</v>
      </c>
      <c r="K128" s="1854" t="s">
        <v>10</v>
      </c>
      <c r="L128" s="1854" t="s">
        <v>10</v>
      </c>
      <c r="M128" s="1816" t="s">
        <v>10</v>
      </c>
      <c r="N128" s="1816" t="s">
        <v>10</v>
      </c>
      <c r="O128" s="1816" t="s">
        <v>10</v>
      </c>
      <c r="P128" s="1816" t="s">
        <v>10</v>
      </c>
      <c r="Q128" s="1817" t="s">
        <v>10</v>
      </c>
      <c r="R128" s="1816" t="s">
        <v>10</v>
      </c>
      <c r="S128" s="1816" t="s">
        <v>10</v>
      </c>
      <c r="T128" s="1816" t="s">
        <v>10</v>
      </c>
      <c r="U128" s="1816" t="s">
        <v>10</v>
      </c>
      <c r="V128" s="1827" t="s">
        <v>10</v>
      </c>
    </row>
    <row r="129" spans="1:22" ht="15" x14ac:dyDescent="0.2">
      <c r="A129" s="1795"/>
      <c r="B129" s="1849" t="s">
        <v>93</v>
      </c>
      <c r="C129" s="1833" t="s">
        <v>10</v>
      </c>
      <c r="D129" s="1833" t="s">
        <v>10</v>
      </c>
      <c r="E129" s="1797">
        <v>35.728999999999999</v>
      </c>
      <c r="F129" s="1833" t="s">
        <v>10</v>
      </c>
      <c r="G129" s="1833" t="s">
        <v>10</v>
      </c>
      <c r="H129" s="1833" t="s">
        <v>10</v>
      </c>
      <c r="I129" s="1854" t="s">
        <v>10</v>
      </c>
      <c r="J129" s="1854" t="s">
        <v>10</v>
      </c>
      <c r="K129" s="1854" t="s">
        <v>10</v>
      </c>
      <c r="L129" s="1854" t="s">
        <v>10</v>
      </c>
      <c r="M129" s="1816" t="s">
        <v>10</v>
      </c>
      <c r="N129" s="1816" t="s">
        <v>10</v>
      </c>
      <c r="O129" s="1816" t="s">
        <v>10</v>
      </c>
      <c r="P129" s="1816" t="s">
        <v>10</v>
      </c>
      <c r="Q129" s="1817" t="s">
        <v>10</v>
      </c>
      <c r="R129" s="1816" t="s">
        <v>10</v>
      </c>
      <c r="S129" s="1816" t="s">
        <v>10</v>
      </c>
      <c r="T129" s="1816" t="s">
        <v>10</v>
      </c>
      <c r="U129" s="1816" t="s">
        <v>10</v>
      </c>
      <c r="V129" s="1827" t="s">
        <v>10</v>
      </c>
    </row>
    <row r="130" spans="1:22" ht="15" x14ac:dyDescent="0.2">
      <c r="A130" s="1802"/>
      <c r="B130" s="1849" t="s">
        <v>94</v>
      </c>
      <c r="C130" s="1833" t="s">
        <v>10</v>
      </c>
      <c r="D130" s="1833" t="s">
        <v>10</v>
      </c>
      <c r="E130" s="1797">
        <v>51.372</v>
      </c>
      <c r="F130" s="1833" t="s">
        <v>10</v>
      </c>
      <c r="G130" s="1833" t="s">
        <v>10</v>
      </c>
      <c r="H130" s="1833" t="s">
        <v>10</v>
      </c>
      <c r="I130" s="1854" t="s">
        <v>10</v>
      </c>
      <c r="J130" s="1854" t="s">
        <v>10</v>
      </c>
      <c r="K130" s="1854" t="s">
        <v>10</v>
      </c>
      <c r="L130" s="1854" t="s">
        <v>10</v>
      </c>
      <c r="M130" s="1816" t="s">
        <v>10</v>
      </c>
      <c r="N130" s="1816" t="s">
        <v>10</v>
      </c>
      <c r="O130" s="1816" t="s">
        <v>10</v>
      </c>
      <c r="P130" s="1816" t="s">
        <v>10</v>
      </c>
      <c r="Q130" s="1817" t="s">
        <v>10</v>
      </c>
      <c r="R130" s="1816" t="s">
        <v>10</v>
      </c>
      <c r="S130" s="1816" t="s">
        <v>10</v>
      </c>
      <c r="T130" s="1816" t="s">
        <v>10</v>
      </c>
      <c r="U130" s="1816" t="s">
        <v>10</v>
      </c>
      <c r="V130" s="1827" t="s">
        <v>10</v>
      </c>
    </row>
    <row r="131" spans="1:22" ht="15" x14ac:dyDescent="0.2">
      <c r="A131" s="1802"/>
      <c r="B131" s="1850" t="s">
        <v>95</v>
      </c>
      <c r="C131" s="1833" t="s">
        <v>10</v>
      </c>
      <c r="D131" s="1833" t="s">
        <v>10</v>
      </c>
      <c r="E131" s="1797">
        <v>62.216000000000001</v>
      </c>
      <c r="F131" s="1833" t="s">
        <v>10</v>
      </c>
      <c r="G131" s="1833" t="s">
        <v>10</v>
      </c>
      <c r="H131" s="1833" t="s">
        <v>10</v>
      </c>
      <c r="I131" s="1854" t="s">
        <v>10</v>
      </c>
      <c r="J131" s="1854" t="s">
        <v>10</v>
      </c>
      <c r="K131" s="1854" t="s">
        <v>10</v>
      </c>
      <c r="L131" s="1854" t="s">
        <v>10</v>
      </c>
      <c r="M131" s="1816" t="s">
        <v>10</v>
      </c>
      <c r="N131" s="1816" t="s">
        <v>10</v>
      </c>
      <c r="O131" s="1816" t="s">
        <v>10</v>
      </c>
      <c r="P131" s="1816" t="s">
        <v>10</v>
      </c>
      <c r="Q131" s="1817" t="s">
        <v>10</v>
      </c>
      <c r="R131" s="1816" t="s">
        <v>10</v>
      </c>
      <c r="S131" s="1816" t="s">
        <v>10</v>
      </c>
      <c r="T131" s="1816" t="s">
        <v>10</v>
      </c>
      <c r="U131" s="1816" t="s">
        <v>10</v>
      </c>
      <c r="V131" s="1827" t="s">
        <v>10</v>
      </c>
    </row>
    <row r="132" spans="1:22" ht="15" x14ac:dyDescent="0.2">
      <c r="A132" s="1802"/>
      <c r="B132" s="1851" t="s">
        <v>96</v>
      </c>
      <c r="C132" s="1834" t="s">
        <v>10</v>
      </c>
      <c r="D132" s="1834" t="s">
        <v>10</v>
      </c>
      <c r="E132" s="1804">
        <v>83.88</v>
      </c>
      <c r="F132" s="1834" t="s">
        <v>10</v>
      </c>
      <c r="G132" s="1834" t="s">
        <v>10</v>
      </c>
      <c r="H132" s="1834" t="s">
        <v>10</v>
      </c>
      <c r="I132" s="1855" t="s">
        <v>10</v>
      </c>
      <c r="J132" s="1855" t="s">
        <v>10</v>
      </c>
      <c r="K132" s="1855" t="s">
        <v>10</v>
      </c>
      <c r="L132" s="1855" t="s">
        <v>10</v>
      </c>
      <c r="M132" s="1819" t="s">
        <v>10</v>
      </c>
      <c r="N132" s="1819" t="s">
        <v>10</v>
      </c>
      <c r="O132" s="1819" t="s">
        <v>10</v>
      </c>
      <c r="P132" s="1819" t="s">
        <v>10</v>
      </c>
      <c r="Q132" s="1820" t="s">
        <v>10</v>
      </c>
      <c r="R132" s="1819" t="s">
        <v>10</v>
      </c>
      <c r="S132" s="1819" t="s">
        <v>10</v>
      </c>
      <c r="T132" s="1819" t="s">
        <v>10</v>
      </c>
      <c r="U132" s="1819" t="s">
        <v>10</v>
      </c>
      <c r="V132" s="1828" t="s">
        <v>10</v>
      </c>
    </row>
    <row r="133" spans="1:22" ht="3" customHeight="1" x14ac:dyDescent="0.2">
      <c r="B133" s="1852"/>
      <c r="C133" s="1809"/>
      <c r="D133" s="1809"/>
      <c r="F133" s="1811"/>
    </row>
    <row r="134" spans="1:22" ht="63" customHeight="1" x14ac:dyDescent="0.2">
      <c r="B134" s="2004" t="s">
        <v>165</v>
      </c>
      <c r="C134" s="2005"/>
      <c r="D134" s="2005"/>
      <c r="E134" s="2005"/>
      <c r="F134" s="2005"/>
      <c r="G134" s="2005"/>
      <c r="H134" s="2005"/>
      <c r="I134" s="2005"/>
      <c r="J134" s="2005"/>
      <c r="K134" s="2005"/>
      <c r="L134" s="2005"/>
      <c r="M134" s="2005"/>
      <c r="N134" s="2005"/>
      <c r="O134" s="2005"/>
      <c r="P134" s="2005"/>
      <c r="Q134" s="2005"/>
      <c r="R134" s="2005"/>
      <c r="S134" s="1822"/>
      <c r="T134" s="1822"/>
      <c r="U134" s="1822"/>
    </row>
    <row r="135" spans="1:22" x14ac:dyDescent="0.2">
      <c r="B135" s="1783"/>
      <c r="C135" s="1783"/>
      <c r="D135" s="1783"/>
      <c r="E135" s="1783"/>
      <c r="F135" s="1783"/>
      <c r="G135" s="1783"/>
      <c r="H135" s="1783"/>
      <c r="I135" s="1783"/>
      <c r="J135" s="1783"/>
      <c r="K135" s="1783"/>
      <c r="L135" s="1783"/>
      <c r="M135" s="1783"/>
      <c r="N135" s="1783"/>
      <c r="O135" s="1783"/>
      <c r="P135" s="1783"/>
      <c r="Q135" s="1784"/>
      <c r="R135" s="1783"/>
    </row>
    <row r="136" spans="1:22" ht="63" customHeight="1" x14ac:dyDescent="0.2">
      <c r="A136" s="1785" t="s">
        <v>59</v>
      </c>
      <c r="B136" s="2001" t="s">
        <v>90</v>
      </c>
      <c r="C136" s="2002"/>
      <c r="D136" s="2002"/>
      <c r="E136" s="2002"/>
      <c r="F136" s="2002"/>
      <c r="G136" s="2002"/>
      <c r="H136" s="2002"/>
      <c r="I136" s="2002"/>
      <c r="J136" s="2002"/>
      <c r="K136" s="2002"/>
      <c r="L136" s="2002"/>
      <c r="M136" s="2002"/>
      <c r="N136" s="2002"/>
      <c r="O136" s="2002"/>
      <c r="P136" s="2002"/>
      <c r="Q136" s="2002"/>
      <c r="R136" s="2002"/>
      <c r="S136" s="1813"/>
      <c r="T136" s="1813"/>
      <c r="U136" s="1813"/>
      <c r="V136" s="1786"/>
    </row>
    <row r="137" spans="1:22" ht="63" customHeight="1" x14ac:dyDescent="0.2">
      <c r="A137" s="1787"/>
      <c r="B137" s="1788" t="s">
        <v>68</v>
      </c>
      <c r="C137" s="1790" t="s">
        <v>6</v>
      </c>
      <c r="D137" s="1790" t="s">
        <v>7</v>
      </c>
      <c r="E137" s="1790" t="s">
        <v>8</v>
      </c>
      <c r="F137" s="1791" t="s">
        <v>140</v>
      </c>
      <c r="G137" s="1791" t="s">
        <v>180</v>
      </c>
      <c r="H137" s="1792" t="s">
        <v>224</v>
      </c>
      <c r="I137" s="1793" t="s">
        <v>235</v>
      </c>
      <c r="J137" s="1793" t="s">
        <v>288</v>
      </c>
      <c r="K137" s="1793" t="s">
        <v>323</v>
      </c>
      <c r="L137" s="1793" t="s">
        <v>335</v>
      </c>
      <c r="M137" s="1814" t="s">
        <v>386</v>
      </c>
      <c r="N137" s="1793" t="s">
        <v>410</v>
      </c>
      <c r="O137" s="1793" t="s">
        <v>425</v>
      </c>
      <c r="P137" s="1793" t="s">
        <v>458</v>
      </c>
      <c r="Q137" s="1815" t="s">
        <v>600</v>
      </c>
      <c r="R137" s="1793" t="s">
        <v>653</v>
      </c>
      <c r="S137" s="1793" t="s">
        <v>660</v>
      </c>
      <c r="T137" s="1793" t="s">
        <v>700</v>
      </c>
      <c r="U137" s="1793" t="s">
        <v>704</v>
      </c>
      <c r="V137" s="1794" t="s">
        <v>706</v>
      </c>
    </row>
    <row r="138" spans="1:22" ht="15" x14ac:dyDescent="0.2">
      <c r="A138" s="1795"/>
      <c r="B138" s="1856" t="s">
        <v>98</v>
      </c>
      <c r="C138" s="1833" t="s">
        <v>10</v>
      </c>
      <c r="D138" s="1833" t="s">
        <v>10</v>
      </c>
      <c r="E138" s="1797">
        <v>69.33</v>
      </c>
      <c r="F138" s="1833" t="s">
        <v>10</v>
      </c>
      <c r="G138" s="1833" t="s">
        <v>10</v>
      </c>
      <c r="H138" s="1833" t="s">
        <v>10</v>
      </c>
      <c r="I138" s="1854" t="s">
        <v>10</v>
      </c>
      <c r="J138" s="1854" t="s">
        <v>10</v>
      </c>
      <c r="K138" s="1854" t="s">
        <v>10</v>
      </c>
      <c r="L138" s="1854" t="s">
        <v>10</v>
      </c>
      <c r="M138" s="1816" t="s">
        <v>10</v>
      </c>
      <c r="N138" s="1816" t="s">
        <v>10</v>
      </c>
      <c r="O138" s="1816" t="s">
        <v>10</v>
      </c>
      <c r="P138" s="1816" t="s">
        <v>10</v>
      </c>
      <c r="Q138" s="1817" t="s">
        <v>10</v>
      </c>
      <c r="R138" s="1816" t="s">
        <v>10</v>
      </c>
      <c r="S138" s="1816" t="s">
        <v>10</v>
      </c>
      <c r="T138" s="1816" t="s">
        <v>10</v>
      </c>
      <c r="U138" s="1816" t="s">
        <v>10</v>
      </c>
      <c r="V138" s="1830" t="s">
        <v>10</v>
      </c>
    </row>
    <row r="139" spans="1:22" ht="15" x14ac:dyDescent="0.2">
      <c r="A139" s="1795"/>
      <c r="B139" s="1857" t="s">
        <v>91</v>
      </c>
      <c r="C139" s="1833" t="s">
        <v>10</v>
      </c>
      <c r="D139" s="1833" t="s">
        <v>10</v>
      </c>
      <c r="E139" s="1797">
        <v>23.89</v>
      </c>
      <c r="F139" s="1833" t="s">
        <v>10</v>
      </c>
      <c r="G139" s="1833" t="s">
        <v>10</v>
      </c>
      <c r="H139" s="1833" t="s">
        <v>10</v>
      </c>
      <c r="I139" s="1854" t="s">
        <v>10</v>
      </c>
      <c r="J139" s="1854" t="s">
        <v>10</v>
      </c>
      <c r="K139" s="1854" t="s">
        <v>10</v>
      </c>
      <c r="L139" s="1854" t="s">
        <v>10</v>
      </c>
      <c r="M139" s="1816" t="s">
        <v>10</v>
      </c>
      <c r="N139" s="1816" t="s">
        <v>10</v>
      </c>
      <c r="O139" s="1816" t="s">
        <v>10</v>
      </c>
      <c r="P139" s="1816" t="s">
        <v>10</v>
      </c>
      <c r="Q139" s="1817" t="s">
        <v>10</v>
      </c>
      <c r="R139" s="1816" t="s">
        <v>10</v>
      </c>
      <c r="S139" s="1816" t="s">
        <v>10</v>
      </c>
      <c r="T139" s="1816" t="s">
        <v>10</v>
      </c>
      <c r="U139" s="1816" t="s">
        <v>10</v>
      </c>
      <c r="V139" s="1827" t="s">
        <v>10</v>
      </c>
    </row>
    <row r="140" spans="1:22" ht="15" x14ac:dyDescent="0.2">
      <c r="A140" s="1795"/>
      <c r="B140" s="1858" t="s">
        <v>92</v>
      </c>
      <c r="C140" s="1833" t="s">
        <v>10</v>
      </c>
      <c r="D140" s="1833" t="s">
        <v>10</v>
      </c>
      <c r="E140" s="1797">
        <v>1.77</v>
      </c>
      <c r="F140" s="1833" t="s">
        <v>10</v>
      </c>
      <c r="G140" s="1833" t="s">
        <v>10</v>
      </c>
      <c r="H140" s="1833" t="s">
        <v>10</v>
      </c>
      <c r="I140" s="1854" t="s">
        <v>10</v>
      </c>
      <c r="J140" s="1854" t="s">
        <v>10</v>
      </c>
      <c r="K140" s="1854" t="s">
        <v>10</v>
      </c>
      <c r="L140" s="1854" t="s">
        <v>10</v>
      </c>
      <c r="M140" s="1816" t="s">
        <v>10</v>
      </c>
      <c r="N140" s="1816" t="s">
        <v>10</v>
      </c>
      <c r="O140" s="1816" t="s">
        <v>10</v>
      </c>
      <c r="P140" s="1816" t="s">
        <v>10</v>
      </c>
      <c r="Q140" s="1817" t="s">
        <v>10</v>
      </c>
      <c r="R140" s="1816" t="s">
        <v>10</v>
      </c>
      <c r="S140" s="1816" t="s">
        <v>10</v>
      </c>
      <c r="T140" s="1816" t="s">
        <v>10</v>
      </c>
      <c r="U140" s="1816" t="s">
        <v>10</v>
      </c>
      <c r="V140" s="1827" t="s">
        <v>10</v>
      </c>
    </row>
    <row r="141" spans="1:22" ht="15" x14ac:dyDescent="0.2">
      <c r="A141" s="1811"/>
      <c r="B141" s="1859" t="s">
        <v>97</v>
      </c>
      <c r="C141" s="1834" t="s">
        <v>10</v>
      </c>
      <c r="D141" s="1834" t="s">
        <v>10</v>
      </c>
      <c r="E141" s="1804">
        <v>5.01</v>
      </c>
      <c r="F141" s="1834" t="s">
        <v>10</v>
      </c>
      <c r="G141" s="1834" t="s">
        <v>10</v>
      </c>
      <c r="H141" s="1834" t="s">
        <v>10</v>
      </c>
      <c r="I141" s="1855" t="s">
        <v>10</v>
      </c>
      <c r="J141" s="1855" t="s">
        <v>10</v>
      </c>
      <c r="K141" s="1855" t="s">
        <v>10</v>
      </c>
      <c r="L141" s="1855" t="s">
        <v>10</v>
      </c>
      <c r="M141" s="1819" t="s">
        <v>10</v>
      </c>
      <c r="N141" s="1819" t="s">
        <v>10</v>
      </c>
      <c r="O141" s="1819" t="s">
        <v>10</v>
      </c>
      <c r="P141" s="1819" t="s">
        <v>10</v>
      </c>
      <c r="Q141" s="1820" t="s">
        <v>10</v>
      </c>
      <c r="R141" s="1819" t="s">
        <v>10</v>
      </c>
      <c r="S141" s="1819" t="s">
        <v>10</v>
      </c>
      <c r="T141" s="1819" t="s">
        <v>10</v>
      </c>
      <c r="U141" s="1819" t="s">
        <v>10</v>
      </c>
      <c r="V141" s="1828" t="s">
        <v>10</v>
      </c>
    </row>
    <row r="142" spans="1:22" ht="3" customHeight="1" x14ac:dyDescent="0.2">
      <c r="B142" s="1852"/>
      <c r="C142" s="1809"/>
      <c r="D142" s="1809"/>
      <c r="E142" s="1810"/>
      <c r="F142" s="1811"/>
    </row>
    <row r="143" spans="1:22" ht="63" customHeight="1" x14ac:dyDescent="0.2">
      <c r="B143" s="2004" t="s">
        <v>166</v>
      </c>
      <c r="C143" s="2005"/>
      <c r="D143" s="2005"/>
      <c r="E143" s="2005"/>
      <c r="F143" s="2005"/>
      <c r="G143" s="2005"/>
      <c r="H143" s="2005"/>
      <c r="I143" s="2005"/>
      <c r="J143" s="2005"/>
      <c r="K143" s="2005"/>
      <c r="L143" s="2005"/>
      <c r="M143" s="2005"/>
      <c r="N143" s="2005"/>
      <c r="O143" s="2005"/>
      <c r="P143" s="2005"/>
      <c r="Q143" s="2005"/>
      <c r="R143" s="2005"/>
      <c r="S143" s="1822"/>
      <c r="T143" s="1822"/>
      <c r="U143" s="1822"/>
    </row>
    <row r="144" spans="1:22" x14ac:dyDescent="0.2">
      <c r="G144" s="1783"/>
      <c r="H144" s="1783"/>
      <c r="I144" s="1783"/>
      <c r="J144" s="1783"/>
      <c r="K144" s="1783"/>
      <c r="L144" s="1783"/>
      <c r="M144" s="1783"/>
      <c r="N144" s="1783"/>
      <c r="O144" s="1783"/>
      <c r="P144" s="1783"/>
      <c r="Q144" s="1784"/>
      <c r="R144" s="1783"/>
    </row>
    <row r="145" spans="1:22" ht="63" customHeight="1" x14ac:dyDescent="0.2">
      <c r="A145" s="1785" t="s">
        <v>60</v>
      </c>
      <c r="B145" s="2001" t="s">
        <v>114</v>
      </c>
      <c r="C145" s="2002"/>
      <c r="D145" s="2002"/>
      <c r="E145" s="2002"/>
      <c r="F145" s="2002"/>
      <c r="G145" s="2002"/>
      <c r="H145" s="2002"/>
      <c r="I145" s="2002"/>
      <c r="J145" s="2002"/>
      <c r="K145" s="2002"/>
      <c r="L145" s="2002"/>
      <c r="M145" s="2002"/>
      <c r="N145" s="2002"/>
      <c r="O145" s="2002"/>
      <c r="P145" s="2002"/>
      <c r="Q145" s="2002"/>
      <c r="R145" s="2002"/>
      <c r="S145" s="1813"/>
      <c r="T145" s="1813"/>
      <c r="U145" s="1813"/>
      <c r="V145" s="1786"/>
    </row>
    <row r="146" spans="1:22" ht="63" customHeight="1" x14ac:dyDescent="0.2">
      <c r="A146" s="1787"/>
      <c r="B146" s="1788" t="s">
        <v>68</v>
      </c>
      <c r="C146" s="1790" t="s">
        <v>6</v>
      </c>
      <c r="D146" s="1790" t="s">
        <v>7</v>
      </c>
      <c r="E146" s="1790" t="s">
        <v>8</v>
      </c>
      <c r="F146" s="1791" t="s">
        <v>140</v>
      </c>
      <c r="G146" s="1791" t="s">
        <v>180</v>
      </c>
      <c r="H146" s="1792" t="s">
        <v>224</v>
      </c>
      <c r="I146" s="1793" t="s">
        <v>235</v>
      </c>
      <c r="J146" s="1793" t="s">
        <v>288</v>
      </c>
      <c r="K146" s="1793" t="s">
        <v>323</v>
      </c>
      <c r="L146" s="1793" t="s">
        <v>335</v>
      </c>
      <c r="M146" s="1814" t="s">
        <v>386</v>
      </c>
      <c r="N146" s="1793" t="s">
        <v>410</v>
      </c>
      <c r="O146" s="1793" t="s">
        <v>425</v>
      </c>
      <c r="P146" s="1793" t="s">
        <v>458</v>
      </c>
      <c r="Q146" s="1815" t="s">
        <v>600</v>
      </c>
      <c r="R146" s="1793" t="s">
        <v>653</v>
      </c>
      <c r="S146" s="1793" t="s">
        <v>660</v>
      </c>
      <c r="T146" s="1793" t="s">
        <v>700</v>
      </c>
      <c r="U146" s="1793" t="s">
        <v>704</v>
      </c>
      <c r="V146" s="1794" t="s">
        <v>706</v>
      </c>
    </row>
    <row r="147" spans="1:22" ht="15" x14ac:dyDescent="0.2">
      <c r="A147" s="1795"/>
      <c r="B147" s="1856" t="s">
        <v>98</v>
      </c>
      <c r="C147" s="1833" t="s">
        <v>10</v>
      </c>
      <c r="D147" s="1833" t="s">
        <v>10</v>
      </c>
      <c r="E147" s="1853" t="s">
        <v>10</v>
      </c>
      <c r="F147" s="1833" t="s">
        <v>10</v>
      </c>
      <c r="G147" s="1833" t="s">
        <v>10</v>
      </c>
      <c r="H147" s="1833" t="s">
        <v>10</v>
      </c>
      <c r="I147" s="1854" t="s">
        <v>10</v>
      </c>
      <c r="J147" s="1854" t="s">
        <v>10</v>
      </c>
      <c r="K147" s="1854" t="s">
        <v>10</v>
      </c>
      <c r="L147" s="1854" t="s">
        <v>10</v>
      </c>
      <c r="M147" s="1816" t="s">
        <v>10</v>
      </c>
      <c r="N147" s="1816" t="s">
        <v>10</v>
      </c>
      <c r="O147" s="1816" t="s">
        <v>10</v>
      </c>
      <c r="P147" s="1816" t="s">
        <v>10</v>
      </c>
      <c r="Q147" s="1817" t="s">
        <v>10</v>
      </c>
      <c r="R147" s="1816" t="s">
        <v>10</v>
      </c>
      <c r="S147" s="1816" t="s">
        <v>10</v>
      </c>
      <c r="T147" s="1816" t="s">
        <v>10</v>
      </c>
      <c r="U147" s="1816" t="s">
        <v>10</v>
      </c>
      <c r="V147" s="1830" t="s">
        <v>10</v>
      </c>
    </row>
    <row r="148" spans="1:22" ht="15" x14ac:dyDescent="0.2">
      <c r="A148" s="1795"/>
      <c r="B148" s="1857" t="s">
        <v>91</v>
      </c>
      <c r="C148" s="1833" t="s">
        <v>10</v>
      </c>
      <c r="D148" s="1833" t="s">
        <v>10</v>
      </c>
      <c r="E148" s="1853" t="s">
        <v>10</v>
      </c>
      <c r="F148" s="1833" t="s">
        <v>10</v>
      </c>
      <c r="G148" s="1833" t="s">
        <v>10</v>
      </c>
      <c r="H148" s="1833" t="s">
        <v>10</v>
      </c>
      <c r="I148" s="1854" t="s">
        <v>10</v>
      </c>
      <c r="J148" s="1854" t="s">
        <v>10</v>
      </c>
      <c r="K148" s="1854" t="s">
        <v>10</v>
      </c>
      <c r="L148" s="1854" t="s">
        <v>10</v>
      </c>
      <c r="M148" s="1816" t="s">
        <v>10</v>
      </c>
      <c r="N148" s="1816" t="s">
        <v>10</v>
      </c>
      <c r="O148" s="1816" t="s">
        <v>10</v>
      </c>
      <c r="P148" s="1816" t="s">
        <v>10</v>
      </c>
      <c r="Q148" s="1817" t="s">
        <v>10</v>
      </c>
      <c r="R148" s="1816" t="s">
        <v>10</v>
      </c>
      <c r="S148" s="1816" t="s">
        <v>10</v>
      </c>
      <c r="T148" s="1816" t="s">
        <v>10</v>
      </c>
      <c r="U148" s="1816" t="s">
        <v>10</v>
      </c>
      <c r="V148" s="1827" t="s">
        <v>10</v>
      </c>
    </row>
    <row r="149" spans="1:22" ht="15" x14ac:dyDescent="0.2">
      <c r="A149" s="1795"/>
      <c r="B149" s="1858" t="s">
        <v>92</v>
      </c>
      <c r="C149" s="1833" t="s">
        <v>10</v>
      </c>
      <c r="D149" s="1833" t="s">
        <v>10</v>
      </c>
      <c r="E149" s="1853" t="s">
        <v>10</v>
      </c>
      <c r="F149" s="1833" t="s">
        <v>10</v>
      </c>
      <c r="G149" s="1833" t="s">
        <v>10</v>
      </c>
      <c r="H149" s="1833" t="s">
        <v>10</v>
      </c>
      <c r="I149" s="1854" t="s">
        <v>10</v>
      </c>
      <c r="J149" s="1854" t="s">
        <v>10</v>
      </c>
      <c r="K149" s="1854" t="s">
        <v>10</v>
      </c>
      <c r="L149" s="1854" t="s">
        <v>10</v>
      </c>
      <c r="M149" s="1816" t="s">
        <v>10</v>
      </c>
      <c r="N149" s="1816" t="s">
        <v>10</v>
      </c>
      <c r="O149" s="1816" t="s">
        <v>10</v>
      </c>
      <c r="P149" s="1816" t="s">
        <v>10</v>
      </c>
      <c r="Q149" s="1817" t="s">
        <v>10</v>
      </c>
      <c r="R149" s="1816" t="s">
        <v>10</v>
      </c>
      <c r="S149" s="1816" t="s">
        <v>10</v>
      </c>
      <c r="T149" s="1816" t="s">
        <v>10</v>
      </c>
      <c r="U149" s="1816" t="s">
        <v>10</v>
      </c>
      <c r="V149" s="1827" t="s">
        <v>10</v>
      </c>
    </row>
    <row r="150" spans="1:22" ht="15" x14ac:dyDescent="0.2">
      <c r="A150" s="1811"/>
      <c r="B150" s="1859" t="s">
        <v>97</v>
      </c>
      <c r="C150" s="1834" t="s">
        <v>10</v>
      </c>
      <c r="D150" s="1834" t="s">
        <v>10</v>
      </c>
      <c r="E150" s="1860">
        <v>45.9</v>
      </c>
      <c r="F150" s="1834" t="s">
        <v>10</v>
      </c>
      <c r="G150" s="1834" t="s">
        <v>10</v>
      </c>
      <c r="H150" s="1834" t="s">
        <v>10</v>
      </c>
      <c r="I150" s="1855" t="s">
        <v>10</v>
      </c>
      <c r="J150" s="1855" t="s">
        <v>10</v>
      </c>
      <c r="K150" s="1855" t="s">
        <v>10</v>
      </c>
      <c r="L150" s="1855" t="s">
        <v>10</v>
      </c>
      <c r="M150" s="1819" t="s">
        <v>10</v>
      </c>
      <c r="N150" s="1819" t="s">
        <v>10</v>
      </c>
      <c r="O150" s="1819" t="s">
        <v>10</v>
      </c>
      <c r="P150" s="1819" t="s">
        <v>10</v>
      </c>
      <c r="Q150" s="1820" t="s">
        <v>10</v>
      </c>
      <c r="R150" s="1819" t="s">
        <v>10</v>
      </c>
      <c r="S150" s="1819" t="s">
        <v>10</v>
      </c>
      <c r="T150" s="1819" t="s">
        <v>10</v>
      </c>
      <c r="U150" s="1819" t="s">
        <v>10</v>
      </c>
      <c r="V150" s="1828" t="s">
        <v>10</v>
      </c>
    </row>
    <row r="151" spans="1:22" ht="3" customHeight="1" x14ac:dyDescent="0.2">
      <c r="B151" s="1852"/>
      <c r="C151" s="1809"/>
      <c r="D151" s="1809"/>
    </row>
    <row r="152" spans="1:22" ht="63" customHeight="1" x14ac:dyDescent="0.2">
      <c r="B152" s="2013" t="s">
        <v>167</v>
      </c>
      <c r="C152" s="2014"/>
      <c r="D152" s="2014"/>
      <c r="E152" s="2014"/>
      <c r="F152" s="2014"/>
      <c r="G152" s="2014"/>
      <c r="H152" s="2014"/>
      <c r="I152" s="2014"/>
      <c r="J152" s="2014"/>
      <c r="K152" s="2014"/>
      <c r="L152" s="2014"/>
      <c r="M152" s="2014"/>
      <c r="N152" s="2014"/>
      <c r="O152" s="2014"/>
      <c r="P152" s="2014"/>
      <c r="Q152" s="2014"/>
      <c r="R152" s="2014"/>
      <c r="S152" s="2014"/>
      <c r="T152" s="2014"/>
      <c r="U152" s="2014"/>
      <c r="V152" s="2014"/>
    </row>
    <row r="153" spans="1:22" x14ac:dyDescent="0.2">
      <c r="B153" s="1783"/>
      <c r="C153" s="1783"/>
      <c r="D153" s="1783"/>
      <c r="E153" s="1783"/>
      <c r="F153" s="1783"/>
      <c r="G153" s="1783"/>
      <c r="H153" s="1783"/>
      <c r="I153" s="1783"/>
      <c r="J153" s="1783"/>
      <c r="K153" s="1783"/>
      <c r="L153" s="1783"/>
      <c r="M153" s="1783"/>
      <c r="N153" s="1783"/>
      <c r="O153" s="1783"/>
      <c r="P153" s="1783"/>
      <c r="Q153" s="1784"/>
      <c r="R153" s="1783"/>
    </row>
    <row r="154" spans="1:22" ht="63" customHeight="1" x14ac:dyDescent="0.2">
      <c r="A154" s="1785" t="s">
        <v>141</v>
      </c>
      <c r="B154" s="2001" t="s">
        <v>147</v>
      </c>
      <c r="C154" s="2002"/>
      <c r="D154" s="2002"/>
      <c r="E154" s="2002"/>
      <c r="F154" s="2002"/>
      <c r="G154" s="2002"/>
      <c r="H154" s="2002"/>
      <c r="I154" s="2002"/>
      <c r="J154" s="2002"/>
      <c r="K154" s="2002"/>
      <c r="L154" s="2002"/>
      <c r="M154" s="2002"/>
      <c r="N154" s="2002"/>
      <c r="O154" s="2002"/>
      <c r="P154" s="2002"/>
      <c r="Q154" s="2002"/>
      <c r="R154" s="2002"/>
      <c r="S154" s="1813"/>
      <c r="T154" s="1813"/>
      <c r="U154" s="1813"/>
      <c r="V154" s="1786"/>
    </row>
    <row r="155" spans="1:22" ht="63" customHeight="1" x14ac:dyDescent="0.2">
      <c r="A155" s="1787"/>
      <c r="B155" s="1788" t="s">
        <v>68</v>
      </c>
      <c r="C155" s="1790" t="s">
        <v>6</v>
      </c>
      <c r="D155" s="1790" t="s">
        <v>7</v>
      </c>
      <c r="E155" s="1790" t="s">
        <v>8</v>
      </c>
      <c r="F155" s="1791" t="s">
        <v>140</v>
      </c>
      <c r="G155" s="1791" t="s">
        <v>180</v>
      </c>
      <c r="H155" s="1792" t="s">
        <v>224</v>
      </c>
      <c r="I155" s="1793" t="s">
        <v>235</v>
      </c>
      <c r="J155" s="1793" t="s">
        <v>288</v>
      </c>
      <c r="K155" s="1793" t="s">
        <v>323</v>
      </c>
      <c r="L155" s="1793" t="s">
        <v>335</v>
      </c>
      <c r="M155" s="1814" t="s">
        <v>386</v>
      </c>
      <c r="N155" s="1793" t="s">
        <v>410</v>
      </c>
      <c r="O155" s="1793" t="s">
        <v>425</v>
      </c>
      <c r="P155" s="1793" t="s">
        <v>458</v>
      </c>
      <c r="Q155" s="1815" t="s">
        <v>600</v>
      </c>
      <c r="R155" s="1793" t="s">
        <v>653</v>
      </c>
      <c r="S155" s="1793" t="s">
        <v>660</v>
      </c>
      <c r="T155" s="1793" t="s">
        <v>700</v>
      </c>
      <c r="U155" s="1793" t="s">
        <v>704</v>
      </c>
      <c r="V155" s="1794" t="s">
        <v>706</v>
      </c>
    </row>
    <row r="156" spans="1:22" ht="15" x14ac:dyDescent="0.2">
      <c r="A156" s="1795"/>
      <c r="B156" s="1796" t="s">
        <v>143</v>
      </c>
      <c r="C156" s="1798" t="s">
        <v>10</v>
      </c>
      <c r="D156" s="1798" t="s">
        <v>10</v>
      </c>
      <c r="E156" s="1798" t="s">
        <v>10</v>
      </c>
      <c r="F156" s="1797">
        <v>12.212675776035828</v>
      </c>
      <c r="G156" s="1798" t="s">
        <v>10</v>
      </c>
      <c r="H156" s="1798" t="s">
        <v>10</v>
      </c>
      <c r="I156" s="1816" t="s">
        <v>10</v>
      </c>
      <c r="J156" s="1816" t="s">
        <v>10</v>
      </c>
      <c r="K156" s="1816" t="s">
        <v>10</v>
      </c>
      <c r="L156" s="1816" t="s">
        <v>10</v>
      </c>
      <c r="M156" s="1816" t="s">
        <v>10</v>
      </c>
      <c r="N156" s="1816" t="s">
        <v>10</v>
      </c>
      <c r="O156" s="1816" t="s">
        <v>10</v>
      </c>
      <c r="P156" s="1816" t="s">
        <v>10</v>
      </c>
      <c r="Q156" s="1817" t="s">
        <v>10</v>
      </c>
      <c r="R156" s="1816" t="s">
        <v>10</v>
      </c>
      <c r="S156" s="1816" t="s">
        <v>10</v>
      </c>
      <c r="T156" s="1816" t="s">
        <v>10</v>
      </c>
      <c r="U156" s="1816" t="s">
        <v>10</v>
      </c>
      <c r="V156" s="1830" t="s">
        <v>10</v>
      </c>
    </row>
    <row r="157" spans="1:22" ht="15" x14ac:dyDescent="0.2">
      <c r="A157" s="1795"/>
      <c r="B157" s="1801" t="s">
        <v>144</v>
      </c>
      <c r="C157" s="1798" t="s">
        <v>10</v>
      </c>
      <c r="D157" s="1798" t="s">
        <v>10</v>
      </c>
      <c r="E157" s="1798" t="s">
        <v>10</v>
      </c>
      <c r="F157" s="1797">
        <v>12.114293250164776</v>
      </c>
      <c r="G157" s="1798" t="s">
        <v>10</v>
      </c>
      <c r="H157" s="1798" t="s">
        <v>10</v>
      </c>
      <c r="I157" s="1816" t="s">
        <v>10</v>
      </c>
      <c r="J157" s="1816" t="s">
        <v>10</v>
      </c>
      <c r="K157" s="1816" t="s">
        <v>10</v>
      </c>
      <c r="L157" s="1816" t="s">
        <v>10</v>
      </c>
      <c r="M157" s="1816" t="s">
        <v>10</v>
      </c>
      <c r="N157" s="1816" t="s">
        <v>10</v>
      </c>
      <c r="O157" s="1816" t="s">
        <v>10</v>
      </c>
      <c r="P157" s="1816" t="s">
        <v>10</v>
      </c>
      <c r="Q157" s="1817" t="s">
        <v>10</v>
      </c>
      <c r="R157" s="1816" t="s">
        <v>10</v>
      </c>
      <c r="S157" s="1816" t="s">
        <v>10</v>
      </c>
      <c r="T157" s="1816" t="s">
        <v>10</v>
      </c>
      <c r="U157" s="1816" t="s">
        <v>10</v>
      </c>
      <c r="V157" s="1827" t="s">
        <v>10</v>
      </c>
    </row>
    <row r="158" spans="1:22" ht="15" x14ac:dyDescent="0.2">
      <c r="A158" s="1795"/>
      <c r="B158" s="1801" t="s">
        <v>142</v>
      </c>
      <c r="C158" s="1798" t="s">
        <v>10</v>
      </c>
      <c r="D158" s="1798" t="s">
        <v>10</v>
      </c>
      <c r="E158" s="1798" t="s">
        <v>10</v>
      </c>
      <c r="F158" s="1797">
        <v>53.358167716970478</v>
      </c>
      <c r="G158" s="1798" t="s">
        <v>10</v>
      </c>
      <c r="H158" s="1798" t="s">
        <v>10</v>
      </c>
      <c r="I158" s="1816" t="s">
        <v>10</v>
      </c>
      <c r="J158" s="1816" t="s">
        <v>10</v>
      </c>
      <c r="K158" s="1816" t="s">
        <v>10</v>
      </c>
      <c r="L158" s="1816" t="s">
        <v>10</v>
      </c>
      <c r="M158" s="1816" t="s">
        <v>10</v>
      </c>
      <c r="N158" s="1816" t="s">
        <v>10</v>
      </c>
      <c r="O158" s="1816" t="s">
        <v>10</v>
      </c>
      <c r="P158" s="1816" t="s">
        <v>10</v>
      </c>
      <c r="Q158" s="1817" t="s">
        <v>10</v>
      </c>
      <c r="R158" s="1816" t="s">
        <v>10</v>
      </c>
      <c r="S158" s="1816" t="s">
        <v>10</v>
      </c>
      <c r="T158" s="1816" t="s">
        <v>10</v>
      </c>
      <c r="U158" s="1816" t="s">
        <v>10</v>
      </c>
      <c r="V158" s="1827" t="s">
        <v>10</v>
      </c>
    </row>
    <row r="159" spans="1:22" ht="15" x14ac:dyDescent="0.2">
      <c r="A159" s="1795"/>
      <c r="B159" s="1801" t="s">
        <v>145</v>
      </c>
      <c r="C159" s="1798" t="s">
        <v>10</v>
      </c>
      <c r="D159" s="1798" t="s">
        <v>10</v>
      </c>
      <c r="E159" s="1798" t="s">
        <v>10</v>
      </c>
      <c r="F159" s="1797">
        <v>13.268493202819315</v>
      </c>
      <c r="G159" s="1798" t="s">
        <v>10</v>
      </c>
      <c r="H159" s="1798" t="s">
        <v>10</v>
      </c>
      <c r="I159" s="1816" t="s">
        <v>10</v>
      </c>
      <c r="J159" s="1816" t="s">
        <v>10</v>
      </c>
      <c r="K159" s="1816" t="s">
        <v>10</v>
      </c>
      <c r="L159" s="1816" t="s">
        <v>10</v>
      </c>
      <c r="M159" s="1816" t="s">
        <v>10</v>
      </c>
      <c r="N159" s="1816" t="s">
        <v>10</v>
      </c>
      <c r="O159" s="1816" t="s">
        <v>10</v>
      </c>
      <c r="P159" s="1816" t="s">
        <v>10</v>
      </c>
      <c r="Q159" s="1817" t="s">
        <v>10</v>
      </c>
      <c r="R159" s="1816" t="s">
        <v>10</v>
      </c>
      <c r="S159" s="1816" t="s">
        <v>10</v>
      </c>
      <c r="T159" s="1816" t="s">
        <v>10</v>
      </c>
      <c r="U159" s="1816" t="s">
        <v>10</v>
      </c>
      <c r="V159" s="1827" t="s">
        <v>10</v>
      </c>
    </row>
    <row r="160" spans="1:22" ht="15" x14ac:dyDescent="0.2">
      <c r="A160" s="1811"/>
      <c r="B160" s="1803" t="s">
        <v>146</v>
      </c>
      <c r="C160" s="1805" t="s">
        <v>10</v>
      </c>
      <c r="D160" s="1805" t="s">
        <v>10</v>
      </c>
      <c r="E160" s="1805" t="s">
        <v>10</v>
      </c>
      <c r="F160" s="1804">
        <v>9.0463700540096017</v>
      </c>
      <c r="G160" s="1805" t="s">
        <v>10</v>
      </c>
      <c r="H160" s="1805" t="s">
        <v>10</v>
      </c>
      <c r="I160" s="1819" t="s">
        <v>10</v>
      </c>
      <c r="J160" s="1819" t="s">
        <v>10</v>
      </c>
      <c r="K160" s="1819" t="s">
        <v>10</v>
      </c>
      <c r="L160" s="1819" t="s">
        <v>10</v>
      </c>
      <c r="M160" s="1819" t="s">
        <v>10</v>
      </c>
      <c r="N160" s="1819" t="s">
        <v>10</v>
      </c>
      <c r="O160" s="1819" t="s">
        <v>10</v>
      </c>
      <c r="P160" s="1819" t="s">
        <v>10</v>
      </c>
      <c r="Q160" s="1820" t="s">
        <v>10</v>
      </c>
      <c r="R160" s="1819" t="s">
        <v>10</v>
      </c>
      <c r="S160" s="1819" t="s">
        <v>10</v>
      </c>
      <c r="T160" s="1819" t="s">
        <v>10</v>
      </c>
      <c r="U160" s="1819" t="s">
        <v>10</v>
      </c>
      <c r="V160" s="1828" t="s">
        <v>10</v>
      </c>
    </row>
    <row r="161" spans="1:22" ht="3" customHeight="1" x14ac:dyDescent="0.2">
      <c r="B161" s="1852"/>
      <c r="C161" s="1809"/>
      <c r="D161" s="1809"/>
    </row>
    <row r="162" spans="1:22" ht="63" customHeight="1" x14ac:dyDescent="0.2">
      <c r="B162" s="2013" t="s">
        <v>568</v>
      </c>
      <c r="C162" s="2014"/>
      <c r="D162" s="2014"/>
      <c r="E162" s="2014"/>
      <c r="F162" s="2014"/>
      <c r="G162" s="2014"/>
      <c r="H162" s="2014"/>
      <c r="I162" s="2014"/>
      <c r="J162" s="2014"/>
      <c r="K162" s="2014"/>
      <c r="L162" s="2014"/>
      <c r="M162" s="2014"/>
      <c r="N162" s="2014"/>
      <c r="O162" s="2014"/>
      <c r="P162" s="2014"/>
      <c r="Q162" s="2014"/>
      <c r="R162" s="2014"/>
      <c r="S162" s="2014"/>
      <c r="T162" s="2014"/>
      <c r="U162" s="2014"/>
      <c r="V162" s="2014"/>
    </row>
    <row r="163" spans="1:22" x14ac:dyDescent="0.2">
      <c r="B163" s="1783"/>
      <c r="C163" s="1783"/>
      <c r="D163" s="1783"/>
      <c r="E163" s="1783"/>
      <c r="F163" s="1783"/>
      <c r="G163" s="1783"/>
      <c r="H163" s="1783"/>
      <c r="I163" s="1783"/>
      <c r="J163" s="1783"/>
      <c r="K163" s="1783"/>
      <c r="L163" s="1783"/>
      <c r="M163" s="1783"/>
      <c r="N163" s="1783"/>
      <c r="O163" s="1783"/>
      <c r="P163" s="1783"/>
      <c r="Q163" s="1784"/>
      <c r="R163" s="1783"/>
    </row>
    <row r="164" spans="1:22" ht="63" customHeight="1" x14ac:dyDescent="0.2">
      <c r="A164" s="1785" t="s">
        <v>181</v>
      </c>
      <c r="B164" s="2006" t="s">
        <v>216</v>
      </c>
      <c r="C164" s="2007"/>
      <c r="D164" s="2007"/>
      <c r="E164" s="2007"/>
      <c r="F164" s="2007"/>
      <c r="G164" s="2007"/>
      <c r="H164" s="2007"/>
      <c r="I164" s="2007"/>
      <c r="J164" s="2007"/>
      <c r="K164" s="2007"/>
      <c r="L164" s="2007"/>
      <c r="M164" s="2007"/>
      <c r="N164" s="2007"/>
      <c r="O164" s="2007"/>
      <c r="P164" s="2007"/>
      <c r="Q164" s="2007"/>
      <c r="R164" s="2007"/>
      <c r="S164" s="1813"/>
      <c r="T164" s="1813"/>
      <c r="U164" s="1813"/>
      <c r="V164" s="1786"/>
    </row>
    <row r="165" spans="1:22" ht="63" customHeight="1" x14ac:dyDescent="0.2">
      <c r="A165" s="1787"/>
      <c r="B165" s="1788" t="s">
        <v>68</v>
      </c>
      <c r="C165" s="1790" t="s">
        <v>6</v>
      </c>
      <c r="D165" s="1790" t="s">
        <v>7</v>
      </c>
      <c r="E165" s="1790" t="s">
        <v>8</v>
      </c>
      <c r="F165" s="1861" t="s">
        <v>140</v>
      </c>
      <c r="G165" s="1791" t="s">
        <v>180</v>
      </c>
      <c r="H165" s="1792" t="s">
        <v>224</v>
      </c>
      <c r="I165" s="1793" t="s">
        <v>235</v>
      </c>
      <c r="J165" s="1793" t="s">
        <v>288</v>
      </c>
      <c r="K165" s="1793" t="s">
        <v>323</v>
      </c>
      <c r="L165" s="1793" t="s">
        <v>335</v>
      </c>
      <c r="M165" s="1814" t="s">
        <v>386</v>
      </c>
      <c r="N165" s="1793" t="s">
        <v>410</v>
      </c>
      <c r="O165" s="1793" t="s">
        <v>425</v>
      </c>
      <c r="P165" s="1793" t="s">
        <v>458</v>
      </c>
      <c r="Q165" s="1815" t="s">
        <v>600</v>
      </c>
      <c r="R165" s="1793" t="s">
        <v>653</v>
      </c>
      <c r="S165" s="1793" t="s">
        <v>660</v>
      </c>
      <c r="T165" s="1793" t="s">
        <v>700</v>
      </c>
      <c r="U165" s="1793" t="s">
        <v>704</v>
      </c>
      <c r="V165" s="1794" t="s">
        <v>706</v>
      </c>
    </row>
    <row r="166" spans="1:22" ht="15" x14ac:dyDescent="0.2">
      <c r="A166" s="1795"/>
      <c r="B166" s="1796">
        <v>2019</v>
      </c>
      <c r="C166" s="1798" t="s">
        <v>10</v>
      </c>
      <c r="D166" s="1798" t="s">
        <v>10</v>
      </c>
      <c r="E166" s="1798" t="s">
        <v>10</v>
      </c>
      <c r="F166" s="1798" t="s">
        <v>10</v>
      </c>
      <c r="G166" s="1797">
        <v>18.853146096325165</v>
      </c>
      <c r="H166" s="1816" t="s">
        <v>10</v>
      </c>
      <c r="I166" s="1816" t="s">
        <v>10</v>
      </c>
      <c r="J166" s="1816" t="s">
        <v>10</v>
      </c>
      <c r="K166" s="1816" t="s">
        <v>10</v>
      </c>
      <c r="L166" s="1816" t="s">
        <v>10</v>
      </c>
      <c r="M166" s="1816" t="s">
        <v>10</v>
      </c>
      <c r="N166" s="1816" t="s">
        <v>10</v>
      </c>
      <c r="O166" s="1816" t="s">
        <v>10</v>
      </c>
      <c r="P166" s="1816" t="s">
        <v>10</v>
      </c>
      <c r="Q166" s="1817" t="s">
        <v>10</v>
      </c>
      <c r="R166" s="1816" t="s">
        <v>10</v>
      </c>
      <c r="S166" s="1816" t="s">
        <v>10</v>
      </c>
      <c r="T166" s="1816" t="s">
        <v>10</v>
      </c>
      <c r="U166" s="1816" t="s">
        <v>10</v>
      </c>
      <c r="V166" s="1830" t="s">
        <v>10</v>
      </c>
    </row>
    <row r="167" spans="1:22" ht="15" x14ac:dyDescent="0.2">
      <c r="A167" s="1795"/>
      <c r="B167" s="1801">
        <v>2020</v>
      </c>
      <c r="C167" s="1798" t="s">
        <v>10</v>
      </c>
      <c r="D167" s="1798" t="s">
        <v>10</v>
      </c>
      <c r="E167" s="1798" t="s">
        <v>10</v>
      </c>
      <c r="F167" s="1798" t="s">
        <v>10</v>
      </c>
      <c r="G167" s="1797">
        <v>18.007971772856912</v>
      </c>
      <c r="H167" s="1816" t="s">
        <v>10</v>
      </c>
      <c r="I167" s="1816" t="s">
        <v>10</v>
      </c>
      <c r="J167" s="1816" t="s">
        <v>10</v>
      </c>
      <c r="K167" s="1816" t="s">
        <v>10</v>
      </c>
      <c r="L167" s="1816" t="s">
        <v>10</v>
      </c>
      <c r="M167" s="1816" t="s">
        <v>10</v>
      </c>
      <c r="N167" s="1816" t="s">
        <v>10</v>
      </c>
      <c r="O167" s="1816" t="s">
        <v>10</v>
      </c>
      <c r="P167" s="1816" t="s">
        <v>10</v>
      </c>
      <c r="Q167" s="1817" t="s">
        <v>10</v>
      </c>
      <c r="R167" s="1816" t="s">
        <v>10</v>
      </c>
      <c r="S167" s="1816" t="s">
        <v>10</v>
      </c>
      <c r="T167" s="1816" t="s">
        <v>10</v>
      </c>
      <c r="U167" s="1816" t="s">
        <v>10</v>
      </c>
      <c r="V167" s="1827" t="s">
        <v>10</v>
      </c>
    </row>
    <row r="168" spans="1:22" ht="15" x14ac:dyDescent="0.2">
      <c r="A168" s="1795"/>
      <c r="B168" s="1801">
        <v>2021</v>
      </c>
      <c r="C168" s="1798" t="s">
        <v>10</v>
      </c>
      <c r="D168" s="1798" t="s">
        <v>10</v>
      </c>
      <c r="E168" s="1798" t="s">
        <v>10</v>
      </c>
      <c r="F168" s="1798" t="s">
        <v>10</v>
      </c>
      <c r="G168" s="1797">
        <v>28.794258291888752</v>
      </c>
      <c r="H168" s="1816" t="s">
        <v>10</v>
      </c>
      <c r="I168" s="1816" t="s">
        <v>10</v>
      </c>
      <c r="J168" s="1816" t="s">
        <v>10</v>
      </c>
      <c r="K168" s="1816" t="s">
        <v>10</v>
      </c>
      <c r="L168" s="1816" t="s">
        <v>10</v>
      </c>
      <c r="M168" s="1816" t="s">
        <v>10</v>
      </c>
      <c r="N168" s="1816" t="s">
        <v>10</v>
      </c>
      <c r="O168" s="1816" t="s">
        <v>10</v>
      </c>
      <c r="P168" s="1816" t="s">
        <v>10</v>
      </c>
      <c r="Q168" s="1817" t="s">
        <v>10</v>
      </c>
      <c r="R168" s="1816" t="s">
        <v>10</v>
      </c>
      <c r="S168" s="1816" t="s">
        <v>10</v>
      </c>
      <c r="T168" s="1816" t="s">
        <v>10</v>
      </c>
      <c r="U168" s="1816" t="s">
        <v>10</v>
      </c>
      <c r="V168" s="1827" t="s">
        <v>10</v>
      </c>
    </row>
    <row r="169" spans="1:22" ht="15" x14ac:dyDescent="0.2">
      <c r="A169" s="1795"/>
      <c r="B169" s="1801">
        <v>2022</v>
      </c>
      <c r="C169" s="1798" t="s">
        <v>10</v>
      </c>
      <c r="D169" s="1798" t="s">
        <v>10</v>
      </c>
      <c r="E169" s="1798" t="s">
        <v>10</v>
      </c>
      <c r="F169" s="1798" t="s">
        <v>10</v>
      </c>
      <c r="G169" s="1797">
        <v>15.390139912753616</v>
      </c>
      <c r="H169" s="1816" t="s">
        <v>10</v>
      </c>
      <c r="I169" s="1816" t="s">
        <v>10</v>
      </c>
      <c r="J169" s="1816" t="s">
        <v>10</v>
      </c>
      <c r="K169" s="1816" t="s">
        <v>10</v>
      </c>
      <c r="L169" s="1816" t="s">
        <v>10</v>
      </c>
      <c r="M169" s="1816" t="s">
        <v>10</v>
      </c>
      <c r="N169" s="1816" t="s">
        <v>10</v>
      </c>
      <c r="O169" s="1816" t="s">
        <v>10</v>
      </c>
      <c r="P169" s="1816" t="s">
        <v>10</v>
      </c>
      <c r="Q169" s="1817" t="s">
        <v>10</v>
      </c>
      <c r="R169" s="1816" t="s">
        <v>10</v>
      </c>
      <c r="S169" s="1816" t="s">
        <v>10</v>
      </c>
      <c r="T169" s="1816" t="s">
        <v>10</v>
      </c>
      <c r="U169" s="1816" t="s">
        <v>10</v>
      </c>
      <c r="V169" s="1827" t="s">
        <v>10</v>
      </c>
    </row>
    <row r="170" spans="1:22" ht="15" x14ac:dyDescent="0.2">
      <c r="A170" s="1795"/>
      <c r="B170" s="1801" t="s">
        <v>187</v>
      </c>
      <c r="C170" s="1798" t="s">
        <v>10</v>
      </c>
      <c r="D170" s="1798" t="s">
        <v>10</v>
      </c>
      <c r="E170" s="1798" t="s">
        <v>10</v>
      </c>
      <c r="F170" s="1798" t="s">
        <v>10</v>
      </c>
      <c r="G170" s="1797">
        <v>9.8312114412689269</v>
      </c>
      <c r="H170" s="1816" t="s">
        <v>10</v>
      </c>
      <c r="I170" s="1816" t="s">
        <v>10</v>
      </c>
      <c r="J170" s="1816" t="s">
        <v>10</v>
      </c>
      <c r="K170" s="1816" t="s">
        <v>10</v>
      </c>
      <c r="L170" s="1816" t="s">
        <v>10</v>
      </c>
      <c r="M170" s="1816" t="s">
        <v>10</v>
      </c>
      <c r="N170" s="1816" t="s">
        <v>10</v>
      </c>
      <c r="O170" s="1816" t="s">
        <v>10</v>
      </c>
      <c r="P170" s="1816" t="s">
        <v>10</v>
      </c>
      <c r="Q170" s="1817" t="s">
        <v>10</v>
      </c>
      <c r="R170" s="1816" t="s">
        <v>10</v>
      </c>
      <c r="S170" s="1816" t="s">
        <v>10</v>
      </c>
      <c r="T170" s="1816" t="s">
        <v>10</v>
      </c>
      <c r="U170" s="1816" t="s">
        <v>10</v>
      </c>
      <c r="V170" s="1827" t="s">
        <v>10</v>
      </c>
    </row>
    <row r="171" spans="1:22" ht="15" x14ac:dyDescent="0.2">
      <c r="A171" s="1811"/>
      <c r="B171" s="1803" t="s">
        <v>188</v>
      </c>
      <c r="C171" s="1805" t="s">
        <v>10</v>
      </c>
      <c r="D171" s="1805" t="s">
        <v>10</v>
      </c>
      <c r="E171" s="1805" t="s">
        <v>10</v>
      </c>
      <c r="F171" s="1805" t="s">
        <v>10</v>
      </c>
      <c r="G171" s="1804">
        <v>9.1232724849066233</v>
      </c>
      <c r="H171" s="1819" t="s">
        <v>10</v>
      </c>
      <c r="I171" s="1819" t="s">
        <v>10</v>
      </c>
      <c r="J171" s="1819" t="s">
        <v>10</v>
      </c>
      <c r="K171" s="1819" t="s">
        <v>10</v>
      </c>
      <c r="L171" s="1819" t="s">
        <v>10</v>
      </c>
      <c r="M171" s="1819" t="s">
        <v>10</v>
      </c>
      <c r="N171" s="1819" t="s">
        <v>10</v>
      </c>
      <c r="O171" s="1819" t="s">
        <v>10</v>
      </c>
      <c r="P171" s="1819" t="s">
        <v>10</v>
      </c>
      <c r="Q171" s="1820" t="s">
        <v>10</v>
      </c>
      <c r="R171" s="1819" t="s">
        <v>10</v>
      </c>
      <c r="S171" s="1819" t="s">
        <v>10</v>
      </c>
      <c r="T171" s="1819" t="s">
        <v>10</v>
      </c>
      <c r="U171" s="1819" t="s">
        <v>10</v>
      </c>
      <c r="V171" s="1828" t="s">
        <v>10</v>
      </c>
    </row>
    <row r="172" spans="1:22" ht="3" customHeight="1" x14ac:dyDescent="0.2">
      <c r="B172" s="1852"/>
      <c r="C172" s="1809"/>
      <c r="D172" s="1809"/>
    </row>
    <row r="173" spans="1:22" ht="63" customHeight="1" x14ac:dyDescent="0.2">
      <c r="B173" s="2004" t="s">
        <v>211</v>
      </c>
      <c r="C173" s="2005"/>
      <c r="D173" s="2005"/>
      <c r="E173" s="2005"/>
      <c r="F173" s="2005"/>
      <c r="G173" s="2005"/>
      <c r="H173" s="2005"/>
      <c r="I173" s="2005"/>
      <c r="J173" s="2005"/>
      <c r="K173" s="2005"/>
      <c r="L173" s="2005"/>
      <c r="M173" s="2005"/>
      <c r="N173" s="2005"/>
      <c r="O173" s="2005"/>
      <c r="P173" s="2005"/>
      <c r="Q173" s="2005"/>
      <c r="R173" s="2005"/>
      <c r="S173" s="1822"/>
      <c r="T173" s="1822"/>
      <c r="U173" s="1822"/>
    </row>
    <row r="174" spans="1:22" x14ac:dyDescent="0.2">
      <c r="I174" s="1783"/>
      <c r="J174" s="1783"/>
      <c r="K174" s="1783"/>
      <c r="L174" s="1783"/>
      <c r="M174" s="1783"/>
      <c r="N174" s="1783"/>
      <c r="O174" s="1783"/>
      <c r="P174" s="1783"/>
      <c r="Q174" s="1784"/>
      <c r="R174" s="1783"/>
    </row>
    <row r="175" spans="1:22" ht="63" customHeight="1" x14ac:dyDescent="0.2">
      <c r="A175" s="1785" t="s">
        <v>182</v>
      </c>
      <c r="B175" s="2006" t="s">
        <v>223</v>
      </c>
      <c r="C175" s="2007"/>
      <c r="D175" s="2007"/>
      <c r="E175" s="2007"/>
      <c r="F175" s="2007"/>
      <c r="G175" s="2007"/>
      <c r="H175" s="2007"/>
      <c r="I175" s="2007"/>
      <c r="J175" s="2007"/>
      <c r="K175" s="2007"/>
      <c r="L175" s="2007"/>
      <c r="M175" s="2007"/>
      <c r="N175" s="2007"/>
      <c r="O175" s="2007"/>
      <c r="P175" s="2007"/>
      <c r="Q175" s="2007"/>
      <c r="R175" s="2007"/>
      <c r="S175" s="1813"/>
      <c r="T175" s="1813"/>
      <c r="U175" s="1813"/>
      <c r="V175" s="1786"/>
    </row>
    <row r="176" spans="1:22" ht="63" customHeight="1" x14ac:dyDescent="0.2">
      <c r="A176" s="1787"/>
      <c r="B176" s="1788" t="s">
        <v>68</v>
      </c>
      <c r="C176" s="1790" t="s">
        <v>6</v>
      </c>
      <c r="D176" s="1790" t="s">
        <v>7</v>
      </c>
      <c r="E176" s="1790" t="s">
        <v>8</v>
      </c>
      <c r="F176" s="1861" t="s">
        <v>140</v>
      </c>
      <c r="G176" s="1791" t="s">
        <v>180</v>
      </c>
      <c r="H176" s="1792" t="s">
        <v>224</v>
      </c>
      <c r="I176" s="1793" t="s">
        <v>235</v>
      </c>
      <c r="J176" s="1792" t="s">
        <v>288</v>
      </c>
      <c r="K176" s="1793" t="s">
        <v>323</v>
      </c>
      <c r="L176" s="1793" t="s">
        <v>335</v>
      </c>
      <c r="M176" s="1814" t="s">
        <v>386</v>
      </c>
      <c r="N176" s="1793" t="s">
        <v>410</v>
      </c>
      <c r="O176" s="1793" t="s">
        <v>425</v>
      </c>
      <c r="P176" s="1793" t="s">
        <v>458</v>
      </c>
      <c r="Q176" s="1815" t="s">
        <v>600</v>
      </c>
      <c r="R176" s="1793" t="s">
        <v>653</v>
      </c>
      <c r="S176" s="1793" t="s">
        <v>660</v>
      </c>
      <c r="T176" s="1793" t="s">
        <v>700</v>
      </c>
      <c r="U176" s="1793" t="s">
        <v>704</v>
      </c>
      <c r="V176" s="1794" t="s">
        <v>706</v>
      </c>
    </row>
    <row r="177" spans="1:22" ht="15" x14ac:dyDescent="0.2">
      <c r="A177" s="1795"/>
      <c r="B177" s="1796" t="s">
        <v>191</v>
      </c>
      <c r="C177" s="1798" t="s">
        <v>10</v>
      </c>
      <c r="D177" s="1798" t="s">
        <v>10</v>
      </c>
      <c r="E177" s="1798" t="s">
        <v>10</v>
      </c>
      <c r="F177" s="1798" t="s">
        <v>10</v>
      </c>
      <c r="G177" s="1797">
        <v>23.94</v>
      </c>
      <c r="H177" s="1816" t="s">
        <v>10</v>
      </c>
      <c r="I177" s="1816" t="s">
        <v>10</v>
      </c>
      <c r="J177" s="1797">
        <v>23.475000000000001</v>
      </c>
      <c r="K177" s="1816" t="s">
        <v>10</v>
      </c>
      <c r="L177" s="1816" t="s">
        <v>10</v>
      </c>
      <c r="M177" s="1816" t="s">
        <v>10</v>
      </c>
      <c r="N177" s="1816" t="s">
        <v>10</v>
      </c>
      <c r="O177" s="1816" t="s">
        <v>10</v>
      </c>
      <c r="P177" s="1816" t="s">
        <v>10</v>
      </c>
      <c r="Q177" s="1817" t="s">
        <v>10</v>
      </c>
      <c r="R177" s="1816" t="s">
        <v>10</v>
      </c>
      <c r="S177" s="1816" t="s">
        <v>10</v>
      </c>
      <c r="T177" s="1816" t="s">
        <v>10</v>
      </c>
      <c r="U177" s="1816" t="s">
        <v>10</v>
      </c>
      <c r="V177" s="1830" t="s">
        <v>10</v>
      </c>
    </row>
    <row r="178" spans="1:22" ht="15" x14ac:dyDescent="0.2">
      <c r="A178" s="1795"/>
      <c r="B178" s="1801" t="s">
        <v>192</v>
      </c>
      <c r="C178" s="1798" t="s">
        <v>10</v>
      </c>
      <c r="D178" s="1798" t="s">
        <v>10</v>
      </c>
      <c r="E178" s="1798" t="s">
        <v>10</v>
      </c>
      <c r="F178" s="1798" t="s">
        <v>10</v>
      </c>
      <c r="G178" s="1797">
        <v>32.58</v>
      </c>
      <c r="H178" s="1816" t="s">
        <v>10</v>
      </c>
      <c r="I178" s="1816" t="s">
        <v>10</v>
      </c>
      <c r="J178" s="1797">
        <v>32.844999999999999</v>
      </c>
      <c r="K178" s="1816" t="s">
        <v>10</v>
      </c>
      <c r="L178" s="1816" t="s">
        <v>10</v>
      </c>
      <c r="M178" s="1816" t="s">
        <v>10</v>
      </c>
      <c r="N178" s="1816" t="s">
        <v>10</v>
      </c>
      <c r="O178" s="1816" t="s">
        <v>10</v>
      </c>
      <c r="P178" s="1816" t="s">
        <v>10</v>
      </c>
      <c r="Q178" s="1817" t="s">
        <v>10</v>
      </c>
      <c r="R178" s="1816" t="s">
        <v>10</v>
      </c>
      <c r="S178" s="1816" t="s">
        <v>10</v>
      </c>
      <c r="T178" s="1816" t="s">
        <v>10</v>
      </c>
      <c r="U178" s="1816" t="s">
        <v>10</v>
      </c>
      <c r="V178" s="1827" t="s">
        <v>10</v>
      </c>
    </row>
    <row r="179" spans="1:22" ht="15" x14ac:dyDescent="0.2">
      <c r="A179" s="1795"/>
      <c r="B179" s="1801" t="s">
        <v>193</v>
      </c>
      <c r="C179" s="1798" t="s">
        <v>10</v>
      </c>
      <c r="D179" s="1798" t="s">
        <v>10</v>
      </c>
      <c r="E179" s="1798" t="s">
        <v>10</v>
      </c>
      <c r="F179" s="1798" t="s">
        <v>10</v>
      </c>
      <c r="G179" s="1797">
        <v>16.637</v>
      </c>
      <c r="H179" s="1816" t="s">
        <v>10</v>
      </c>
      <c r="I179" s="1816" t="s">
        <v>10</v>
      </c>
      <c r="J179" s="1797">
        <v>14.572000000000001</v>
      </c>
      <c r="K179" s="1816" t="s">
        <v>10</v>
      </c>
      <c r="L179" s="1816" t="s">
        <v>10</v>
      </c>
      <c r="M179" s="1816" t="s">
        <v>10</v>
      </c>
      <c r="N179" s="1816" t="s">
        <v>10</v>
      </c>
      <c r="O179" s="1816" t="s">
        <v>10</v>
      </c>
      <c r="P179" s="1816" t="s">
        <v>10</v>
      </c>
      <c r="Q179" s="1817" t="s">
        <v>10</v>
      </c>
      <c r="R179" s="1816" t="s">
        <v>10</v>
      </c>
      <c r="S179" s="1816" t="s">
        <v>10</v>
      </c>
      <c r="T179" s="1816" t="s">
        <v>10</v>
      </c>
      <c r="U179" s="1816" t="s">
        <v>10</v>
      </c>
      <c r="V179" s="1827" t="s">
        <v>10</v>
      </c>
    </row>
    <row r="180" spans="1:22" ht="15" x14ac:dyDescent="0.2">
      <c r="A180" s="1795"/>
      <c r="B180" s="1801" t="s">
        <v>194</v>
      </c>
      <c r="C180" s="1798" t="s">
        <v>10</v>
      </c>
      <c r="D180" s="1798" t="s">
        <v>10</v>
      </c>
      <c r="E180" s="1798" t="s">
        <v>10</v>
      </c>
      <c r="F180" s="1798" t="s">
        <v>10</v>
      </c>
      <c r="G180" s="1797">
        <v>10.646000000000001</v>
      </c>
      <c r="H180" s="1816" t="s">
        <v>10</v>
      </c>
      <c r="I180" s="1816" t="s">
        <v>10</v>
      </c>
      <c r="J180" s="1797">
        <v>12.295999999999999</v>
      </c>
      <c r="K180" s="1816" t="s">
        <v>10</v>
      </c>
      <c r="L180" s="1816" t="s">
        <v>10</v>
      </c>
      <c r="M180" s="1816" t="s">
        <v>10</v>
      </c>
      <c r="N180" s="1816" t="s">
        <v>10</v>
      </c>
      <c r="O180" s="1816" t="s">
        <v>10</v>
      </c>
      <c r="P180" s="1816" t="s">
        <v>10</v>
      </c>
      <c r="Q180" s="1817" t="s">
        <v>10</v>
      </c>
      <c r="R180" s="1816" t="s">
        <v>10</v>
      </c>
      <c r="S180" s="1816" t="s">
        <v>10</v>
      </c>
      <c r="T180" s="1816" t="s">
        <v>10</v>
      </c>
      <c r="U180" s="1816" t="s">
        <v>10</v>
      </c>
      <c r="V180" s="1827" t="s">
        <v>10</v>
      </c>
    </row>
    <row r="181" spans="1:22" ht="15" x14ac:dyDescent="0.2">
      <c r="A181" s="1795"/>
      <c r="B181" s="1801" t="s">
        <v>195</v>
      </c>
      <c r="C181" s="1798" t="s">
        <v>10</v>
      </c>
      <c r="D181" s="1798" t="s">
        <v>10</v>
      </c>
      <c r="E181" s="1798" t="s">
        <v>10</v>
      </c>
      <c r="F181" s="1798" t="s">
        <v>10</v>
      </c>
      <c r="G181" s="1797">
        <v>5.8630000000000004</v>
      </c>
      <c r="H181" s="1816" t="s">
        <v>10</v>
      </c>
      <c r="I181" s="1816" t="s">
        <v>10</v>
      </c>
      <c r="J181" s="1797">
        <v>7.42</v>
      </c>
      <c r="K181" s="1816" t="s">
        <v>10</v>
      </c>
      <c r="L181" s="1816" t="s">
        <v>10</v>
      </c>
      <c r="M181" s="1816" t="s">
        <v>10</v>
      </c>
      <c r="N181" s="1816" t="s">
        <v>10</v>
      </c>
      <c r="O181" s="1816" t="s">
        <v>10</v>
      </c>
      <c r="P181" s="1816" t="s">
        <v>10</v>
      </c>
      <c r="Q181" s="1817" t="s">
        <v>10</v>
      </c>
      <c r="R181" s="1816" t="s">
        <v>10</v>
      </c>
      <c r="S181" s="1816" t="s">
        <v>10</v>
      </c>
      <c r="T181" s="1816" t="s">
        <v>10</v>
      </c>
      <c r="U181" s="1816" t="s">
        <v>10</v>
      </c>
      <c r="V181" s="1827" t="s">
        <v>10</v>
      </c>
    </row>
    <row r="182" spans="1:22" ht="15" x14ac:dyDescent="0.2">
      <c r="A182" s="1862"/>
      <c r="B182" s="1863" t="s">
        <v>196</v>
      </c>
      <c r="C182" s="1798" t="s">
        <v>10</v>
      </c>
      <c r="D182" s="1798" t="s">
        <v>10</v>
      </c>
      <c r="E182" s="1798" t="s">
        <v>10</v>
      </c>
      <c r="F182" s="1798" t="s">
        <v>10</v>
      </c>
      <c r="G182" s="1797">
        <v>5.8159999999999998</v>
      </c>
      <c r="H182" s="1816" t="s">
        <v>10</v>
      </c>
      <c r="I182" s="1816" t="s">
        <v>10</v>
      </c>
      <c r="J182" s="1797">
        <v>4.09</v>
      </c>
      <c r="K182" s="1816" t="s">
        <v>10</v>
      </c>
      <c r="L182" s="1816" t="s">
        <v>10</v>
      </c>
      <c r="M182" s="1816" t="s">
        <v>10</v>
      </c>
      <c r="N182" s="1816" t="s">
        <v>10</v>
      </c>
      <c r="O182" s="1816" t="s">
        <v>10</v>
      </c>
      <c r="P182" s="1816" t="s">
        <v>10</v>
      </c>
      <c r="Q182" s="1817" t="s">
        <v>10</v>
      </c>
      <c r="R182" s="1816" t="s">
        <v>10</v>
      </c>
      <c r="S182" s="1816" t="s">
        <v>10</v>
      </c>
      <c r="T182" s="1816" t="s">
        <v>10</v>
      </c>
      <c r="U182" s="1816" t="s">
        <v>10</v>
      </c>
      <c r="V182" s="1827" t="s">
        <v>10</v>
      </c>
    </row>
    <row r="183" spans="1:22" ht="15" x14ac:dyDescent="0.2">
      <c r="A183" s="1811"/>
      <c r="B183" s="1803" t="s">
        <v>197</v>
      </c>
      <c r="C183" s="1805" t="s">
        <v>10</v>
      </c>
      <c r="D183" s="1805" t="s">
        <v>10</v>
      </c>
      <c r="E183" s="1805" t="s">
        <v>10</v>
      </c>
      <c r="F183" s="1805" t="s">
        <v>10</v>
      </c>
      <c r="G183" s="1804">
        <v>4.5179999999999998</v>
      </c>
      <c r="H183" s="1819" t="s">
        <v>10</v>
      </c>
      <c r="I183" s="1819" t="s">
        <v>10</v>
      </c>
      <c r="J183" s="1804">
        <v>5.3010000000000002</v>
      </c>
      <c r="K183" s="1819" t="s">
        <v>10</v>
      </c>
      <c r="L183" s="1819" t="s">
        <v>10</v>
      </c>
      <c r="M183" s="1819" t="s">
        <v>10</v>
      </c>
      <c r="N183" s="1819" t="s">
        <v>10</v>
      </c>
      <c r="O183" s="1819" t="s">
        <v>10</v>
      </c>
      <c r="P183" s="1819" t="s">
        <v>10</v>
      </c>
      <c r="Q183" s="1820" t="s">
        <v>10</v>
      </c>
      <c r="R183" s="1819" t="s">
        <v>10</v>
      </c>
      <c r="S183" s="1819" t="s">
        <v>10</v>
      </c>
      <c r="T183" s="1819" t="s">
        <v>10</v>
      </c>
      <c r="U183" s="1819" t="s">
        <v>10</v>
      </c>
      <c r="V183" s="1828" t="s">
        <v>10</v>
      </c>
    </row>
    <row r="184" spans="1:22" ht="3" customHeight="1" x14ac:dyDescent="0.2">
      <c r="C184" s="1809"/>
      <c r="D184" s="1809"/>
    </row>
    <row r="185" spans="1:22" ht="63" customHeight="1" x14ac:dyDescent="0.2">
      <c r="B185" s="2004" t="s">
        <v>569</v>
      </c>
      <c r="C185" s="2005"/>
      <c r="D185" s="2005"/>
      <c r="E185" s="2005"/>
      <c r="F185" s="2005"/>
      <c r="G185" s="2005"/>
      <c r="H185" s="2005"/>
      <c r="I185" s="2005"/>
      <c r="J185" s="2005"/>
      <c r="K185" s="2005"/>
      <c r="L185" s="2005"/>
      <c r="M185" s="2005"/>
      <c r="N185" s="2005"/>
      <c r="O185" s="2005"/>
      <c r="P185" s="2005"/>
      <c r="Q185" s="2005"/>
      <c r="R185" s="2005"/>
      <c r="S185" s="1822"/>
      <c r="T185" s="1822"/>
      <c r="U185" s="1822"/>
    </row>
    <row r="186" spans="1:22" x14ac:dyDescent="0.2">
      <c r="I186" s="1783"/>
      <c r="J186" s="1783"/>
      <c r="K186" s="1783"/>
      <c r="L186" s="1783"/>
      <c r="M186" s="1783"/>
      <c r="N186" s="1783"/>
      <c r="O186" s="1783"/>
      <c r="P186" s="1783"/>
      <c r="Q186" s="1784"/>
      <c r="R186" s="1783"/>
    </row>
    <row r="187" spans="1:22" ht="63" customHeight="1" x14ac:dyDescent="0.2">
      <c r="A187" s="1785" t="s">
        <v>189</v>
      </c>
      <c r="B187" s="2006" t="s">
        <v>217</v>
      </c>
      <c r="C187" s="2007"/>
      <c r="D187" s="2007"/>
      <c r="E187" s="2007"/>
      <c r="F187" s="2007"/>
      <c r="G187" s="2008"/>
      <c r="H187" s="2007"/>
      <c r="I187" s="2007"/>
      <c r="J187" s="2007"/>
      <c r="K187" s="2008"/>
      <c r="L187" s="2008"/>
      <c r="M187" s="2008"/>
      <c r="N187" s="2008"/>
      <c r="O187" s="2009"/>
      <c r="P187" s="2009"/>
      <c r="Q187" s="2009"/>
      <c r="R187" s="2009"/>
      <c r="S187" s="1864"/>
      <c r="T187" s="1864"/>
      <c r="U187" s="1864"/>
      <c r="V187" s="1786"/>
    </row>
    <row r="188" spans="1:22" ht="63" customHeight="1" x14ac:dyDescent="0.2">
      <c r="A188" s="1787"/>
      <c r="B188" s="1788" t="s">
        <v>68</v>
      </c>
      <c r="C188" s="1790" t="s">
        <v>6</v>
      </c>
      <c r="D188" s="1790" t="s">
        <v>7</v>
      </c>
      <c r="E188" s="1790" t="s">
        <v>8</v>
      </c>
      <c r="F188" s="1861" t="s">
        <v>140</v>
      </c>
      <c r="G188" s="1861" t="s">
        <v>179</v>
      </c>
      <c r="H188" s="1792" t="s">
        <v>224</v>
      </c>
      <c r="I188" s="1793" t="s">
        <v>235</v>
      </c>
      <c r="J188" s="1793" t="s">
        <v>288</v>
      </c>
      <c r="K188" s="1793" t="s">
        <v>323</v>
      </c>
      <c r="L188" s="1793" t="s">
        <v>335</v>
      </c>
      <c r="M188" s="1814" t="s">
        <v>386</v>
      </c>
      <c r="N188" s="1793" t="s">
        <v>410</v>
      </c>
      <c r="O188" s="1793" t="s">
        <v>425</v>
      </c>
      <c r="P188" s="1793" t="s">
        <v>551</v>
      </c>
      <c r="Q188" s="1815" t="s">
        <v>600</v>
      </c>
      <c r="R188" s="1793" t="s">
        <v>653</v>
      </c>
      <c r="S188" s="1793" t="s">
        <v>660</v>
      </c>
      <c r="T188" s="1793" t="s">
        <v>700</v>
      </c>
      <c r="U188" s="1793" t="s">
        <v>704</v>
      </c>
      <c r="V188" s="1794" t="s">
        <v>706</v>
      </c>
    </row>
    <row r="189" spans="1:22" ht="15" x14ac:dyDescent="0.2">
      <c r="A189" s="1795"/>
      <c r="B189" s="1796" t="s">
        <v>190</v>
      </c>
      <c r="C189" s="1798" t="s">
        <v>10</v>
      </c>
      <c r="D189" s="1798" t="s">
        <v>10</v>
      </c>
      <c r="E189" s="1798" t="s">
        <v>10</v>
      </c>
      <c r="F189" s="1798" t="s">
        <v>10</v>
      </c>
      <c r="G189" s="1797">
        <v>44.96</v>
      </c>
      <c r="H189" s="1816" t="s">
        <v>10</v>
      </c>
      <c r="I189" s="1816" t="s">
        <v>10</v>
      </c>
      <c r="J189" s="1816" t="s">
        <v>10</v>
      </c>
      <c r="K189" s="1797">
        <v>26.55</v>
      </c>
      <c r="L189" s="1798" t="s">
        <v>10</v>
      </c>
      <c r="M189" s="1816" t="s">
        <v>10</v>
      </c>
      <c r="N189" s="1797">
        <v>27.82</v>
      </c>
      <c r="O189" s="1816" t="s">
        <v>10</v>
      </c>
      <c r="P189" s="1799">
        <v>34.369999999999997</v>
      </c>
      <c r="Q189" s="1817" t="s">
        <v>10</v>
      </c>
      <c r="R189" s="1817" t="s">
        <v>10</v>
      </c>
      <c r="S189" s="1817" t="s">
        <v>10</v>
      </c>
      <c r="T189" s="1817" t="s">
        <v>10</v>
      </c>
      <c r="U189" s="1817" t="s">
        <v>10</v>
      </c>
      <c r="V189" s="1865" t="s">
        <v>10</v>
      </c>
    </row>
    <row r="190" spans="1:22" ht="15" x14ac:dyDescent="0.2">
      <c r="A190" s="1795"/>
      <c r="B190" s="1801" t="s">
        <v>198</v>
      </c>
      <c r="C190" s="1798" t="s">
        <v>10</v>
      </c>
      <c r="D190" s="1798" t="s">
        <v>10</v>
      </c>
      <c r="E190" s="1798" t="s">
        <v>10</v>
      </c>
      <c r="F190" s="1798" t="s">
        <v>10</v>
      </c>
      <c r="G190" s="1797">
        <v>31.94</v>
      </c>
      <c r="H190" s="1816" t="s">
        <v>10</v>
      </c>
      <c r="I190" s="1816" t="s">
        <v>10</v>
      </c>
      <c r="J190" s="1816" t="s">
        <v>10</v>
      </c>
      <c r="K190" s="1797">
        <v>36.14</v>
      </c>
      <c r="L190" s="1798" t="s">
        <v>10</v>
      </c>
      <c r="M190" s="1816" t="s">
        <v>10</v>
      </c>
      <c r="N190" s="1797">
        <v>36.89</v>
      </c>
      <c r="O190" s="1816" t="s">
        <v>10</v>
      </c>
      <c r="P190" s="1799">
        <v>40.159999999999997</v>
      </c>
      <c r="Q190" s="1817" t="s">
        <v>10</v>
      </c>
      <c r="R190" s="1817" t="s">
        <v>10</v>
      </c>
      <c r="S190" s="1817" t="s">
        <v>10</v>
      </c>
      <c r="T190" s="1817" t="s">
        <v>10</v>
      </c>
      <c r="U190" s="1817" t="s">
        <v>10</v>
      </c>
      <c r="V190" s="1818" t="s">
        <v>10</v>
      </c>
    </row>
    <row r="191" spans="1:22" ht="15" x14ac:dyDescent="0.2">
      <c r="A191" s="1795"/>
      <c r="B191" s="1801" t="s">
        <v>199</v>
      </c>
      <c r="C191" s="1798" t="s">
        <v>10</v>
      </c>
      <c r="D191" s="1798" t="s">
        <v>10</v>
      </c>
      <c r="E191" s="1798" t="s">
        <v>10</v>
      </c>
      <c r="F191" s="1798" t="s">
        <v>10</v>
      </c>
      <c r="G191" s="1797">
        <v>14.62</v>
      </c>
      <c r="H191" s="1816" t="s">
        <v>10</v>
      </c>
      <c r="I191" s="1816" t="s">
        <v>10</v>
      </c>
      <c r="J191" s="1816" t="s">
        <v>10</v>
      </c>
      <c r="K191" s="1797">
        <v>28.44</v>
      </c>
      <c r="L191" s="1798" t="s">
        <v>10</v>
      </c>
      <c r="M191" s="1816" t="s">
        <v>10</v>
      </c>
      <c r="N191" s="1797">
        <v>28.03</v>
      </c>
      <c r="O191" s="1816" t="s">
        <v>10</v>
      </c>
      <c r="P191" s="1799">
        <v>17.899999999999999</v>
      </c>
      <c r="Q191" s="1817" t="s">
        <v>10</v>
      </c>
      <c r="R191" s="1817" t="s">
        <v>10</v>
      </c>
      <c r="S191" s="1817" t="s">
        <v>10</v>
      </c>
      <c r="T191" s="1817" t="s">
        <v>10</v>
      </c>
      <c r="U191" s="1817" t="s">
        <v>10</v>
      </c>
      <c r="V191" s="1818" t="s">
        <v>10</v>
      </c>
    </row>
    <row r="192" spans="1:22" ht="15" x14ac:dyDescent="0.2">
      <c r="A192" s="1795"/>
      <c r="B192" s="1801" t="s">
        <v>200</v>
      </c>
      <c r="C192" s="1798" t="s">
        <v>10</v>
      </c>
      <c r="D192" s="1798" t="s">
        <v>10</v>
      </c>
      <c r="E192" s="1798" t="s">
        <v>10</v>
      </c>
      <c r="F192" s="1798" t="s">
        <v>10</v>
      </c>
      <c r="G192" s="1797">
        <v>2.76</v>
      </c>
      <c r="H192" s="1816" t="s">
        <v>10</v>
      </c>
      <c r="I192" s="1816" t="s">
        <v>10</v>
      </c>
      <c r="J192" s="1816" t="s">
        <v>10</v>
      </c>
      <c r="K192" s="1797">
        <v>4.07</v>
      </c>
      <c r="L192" s="1798" t="s">
        <v>10</v>
      </c>
      <c r="M192" s="1816" t="s">
        <v>10</v>
      </c>
      <c r="N192" s="1797">
        <v>3.05</v>
      </c>
      <c r="O192" s="1816" t="s">
        <v>10</v>
      </c>
      <c r="P192" s="1799">
        <v>1.78</v>
      </c>
      <c r="Q192" s="1817" t="s">
        <v>10</v>
      </c>
      <c r="R192" s="1817" t="s">
        <v>10</v>
      </c>
      <c r="S192" s="1817" t="s">
        <v>10</v>
      </c>
      <c r="T192" s="1817" t="s">
        <v>10</v>
      </c>
      <c r="U192" s="1817" t="s">
        <v>10</v>
      </c>
      <c r="V192" s="1818" t="s">
        <v>10</v>
      </c>
    </row>
    <row r="193" spans="1:201" ht="15" x14ac:dyDescent="0.2">
      <c r="A193" s="1795"/>
      <c r="B193" s="1801" t="s">
        <v>201</v>
      </c>
      <c r="C193" s="1798" t="s">
        <v>10</v>
      </c>
      <c r="D193" s="1798" t="s">
        <v>10</v>
      </c>
      <c r="E193" s="1798" t="s">
        <v>10</v>
      </c>
      <c r="F193" s="1798" t="s">
        <v>10</v>
      </c>
      <c r="G193" s="1797">
        <v>0.93</v>
      </c>
      <c r="H193" s="1816" t="s">
        <v>10</v>
      </c>
      <c r="I193" s="1816" t="s">
        <v>10</v>
      </c>
      <c r="J193" s="1816" t="s">
        <v>10</v>
      </c>
      <c r="K193" s="1797">
        <v>1.87</v>
      </c>
      <c r="L193" s="1798" t="s">
        <v>10</v>
      </c>
      <c r="M193" s="1816" t="s">
        <v>10</v>
      </c>
      <c r="N193" s="1797">
        <v>1.1100000000000001</v>
      </c>
      <c r="O193" s="1816" t="s">
        <v>10</v>
      </c>
      <c r="P193" s="1799">
        <v>1.26</v>
      </c>
      <c r="Q193" s="1817" t="s">
        <v>10</v>
      </c>
      <c r="R193" s="1817" t="s">
        <v>10</v>
      </c>
      <c r="S193" s="1817" t="s">
        <v>10</v>
      </c>
      <c r="T193" s="1817" t="s">
        <v>10</v>
      </c>
      <c r="U193" s="1817" t="s">
        <v>10</v>
      </c>
      <c r="V193" s="1818" t="s">
        <v>10</v>
      </c>
    </row>
    <row r="194" spans="1:201" ht="15" x14ac:dyDescent="0.2">
      <c r="A194" s="1811"/>
      <c r="B194" s="1803" t="s">
        <v>197</v>
      </c>
      <c r="C194" s="1805" t="s">
        <v>10</v>
      </c>
      <c r="D194" s="1805" t="s">
        <v>10</v>
      </c>
      <c r="E194" s="1805" t="s">
        <v>10</v>
      </c>
      <c r="F194" s="1805" t="s">
        <v>10</v>
      </c>
      <c r="G194" s="1804">
        <v>4.8</v>
      </c>
      <c r="H194" s="1819" t="s">
        <v>10</v>
      </c>
      <c r="I194" s="1819" t="s">
        <v>10</v>
      </c>
      <c r="J194" s="1819" t="s">
        <v>10</v>
      </c>
      <c r="K194" s="1804">
        <v>2.92</v>
      </c>
      <c r="L194" s="1805" t="s">
        <v>10</v>
      </c>
      <c r="M194" s="1819" t="s">
        <v>10</v>
      </c>
      <c r="N194" s="1804">
        <v>3.1</v>
      </c>
      <c r="O194" s="1819" t="s">
        <v>10</v>
      </c>
      <c r="P194" s="1806">
        <v>4.5199999999999996</v>
      </c>
      <c r="Q194" s="1820" t="s">
        <v>10</v>
      </c>
      <c r="R194" s="1820" t="s">
        <v>10</v>
      </c>
      <c r="S194" s="1820" t="s">
        <v>10</v>
      </c>
      <c r="T194" s="1820" t="s">
        <v>10</v>
      </c>
      <c r="U194" s="1820" t="s">
        <v>10</v>
      </c>
      <c r="V194" s="1821" t="s">
        <v>10</v>
      </c>
    </row>
    <row r="195" spans="1:201" ht="3" customHeight="1" x14ac:dyDescent="0.2">
      <c r="B195" s="1852"/>
      <c r="C195" s="1809"/>
      <c r="D195" s="1809"/>
    </row>
    <row r="196" spans="1:201" ht="63" customHeight="1" x14ac:dyDescent="0.2">
      <c r="B196" s="2004" t="s">
        <v>571</v>
      </c>
      <c r="C196" s="2005"/>
      <c r="D196" s="2005"/>
      <c r="E196" s="2005"/>
      <c r="F196" s="2005"/>
      <c r="G196" s="2005"/>
      <c r="H196" s="2005"/>
      <c r="I196" s="2005"/>
      <c r="J196" s="2005"/>
      <c r="K196" s="2005"/>
      <c r="L196" s="2005"/>
      <c r="M196" s="2005"/>
      <c r="N196" s="2005"/>
      <c r="O196" s="2005"/>
      <c r="P196" s="2005"/>
      <c r="Q196" s="2005"/>
      <c r="R196" s="2005"/>
      <c r="S196" s="1822"/>
      <c r="T196" s="1822"/>
      <c r="U196" s="1822"/>
    </row>
    <row r="197" spans="1:201" x14ac:dyDescent="0.2">
      <c r="I197" s="1783"/>
      <c r="J197" s="1783"/>
      <c r="K197" s="1783"/>
      <c r="L197" s="1783"/>
      <c r="M197" s="1783"/>
      <c r="N197" s="1783"/>
      <c r="O197" s="1783"/>
      <c r="P197" s="1783"/>
      <c r="Q197" s="1784"/>
      <c r="R197" s="1783"/>
    </row>
    <row r="198" spans="1:201" ht="63" customHeight="1" x14ac:dyDescent="0.2">
      <c r="A198" s="1785" t="s">
        <v>202</v>
      </c>
      <c r="B198" s="2006" t="s">
        <v>209</v>
      </c>
      <c r="C198" s="2007"/>
      <c r="D198" s="2007"/>
      <c r="E198" s="2007"/>
      <c r="F198" s="2007"/>
      <c r="G198" s="2007"/>
      <c r="H198" s="2007"/>
      <c r="I198" s="2007"/>
      <c r="J198" s="2007"/>
      <c r="K198" s="2007"/>
      <c r="L198" s="2007"/>
      <c r="M198" s="2007"/>
      <c r="N198" s="2007"/>
      <c r="O198" s="2007"/>
      <c r="P198" s="2007"/>
      <c r="Q198" s="2007"/>
      <c r="R198" s="2007"/>
      <c r="S198" s="1813"/>
      <c r="T198" s="1813"/>
      <c r="U198" s="1813"/>
      <c r="V198" s="1786"/>
    </row>
    <row r="199" spans="1:201" ht="63" customHeight="1" x14ac:dyDescent="0.2">
      <c r="A199" s="1787"/>
      <c r="B199" s="1788" t="s">
        <v>68</v>
      </c>
      <c r="C199" s="1790" t="s">
        <v>6</v>
      </c>
      <c r="D199" s="1790" t="s">
        <v>7</v>
      </c>
      <c r="E199" s="1790" t="s">
        <v>8</v>
      </c>
      <c r="F199" s="1861" t="s">
        <v>140</v>
      </c>
      <c r="G199" s="1791" t="s">
        <v>180</v>
      </c>
      <c r="H199" s="1792" t="s">
        <v>224</v>
      </c>
      <c r="I199" s="1793" t="s">
        <v>235</v>
      </c>
      <c r="J199" s="1793" t="s">
        <v>288</v>
      </c>
      <c r="K199" s="1792" t="s">
        <v>323</v>
      </c>
      <c r="L199" s="1792" t="s">
        <v>335</v>
      </c>
      <c r="M199" s="1814" t="s">
        <v>386</v>
      </c>
      <c r="N199" s="1792" t="s">
        <v>410</v>
      </c>
      <c r="O199" s="1793" t="s">
        <v>425</v>
      </c>
      <c r="P199" s="1793" t="s">
        <v>551</v>
      </c>
      <c r="Q199" s="1815" t="s">
        <v>600</v>
      </c>
      <c r="R199" s="1793" t="s">
        <v>653</v>
      </c>
      <c r="S199" s="1793" t="s">
        <v>660</v>
      </c>
      <c r="T199" s="1793" t="s">
        <v>700</v>
      </c>
      <c r="U199" s="1793" t="s">
        <v>704</v>
      </c>
      <c r="V199" s="1794" t="s">
        <v>706</v>
      </c>
    </row>
    <row r="200" spans="1:201" ht="15" x14ac:dyDescent="0.2">
      <c r="A200" s="1795"/>
      <c r="B200" s="1796" t="s">
        <v>190</v>
      </c>
      <c r="C200" s="1798" t="s">
        <v>10</v>
      </c>
      <c r="D200" s="1798" t="s">
        <v>10</v>
      </c>
      <c r="E200" s="1798" t="s">
        <v>10</v>
      </c>
      <c r="F200" s="1798" t="s">
        <v>10</v>
      </c>
      <c r="G200" s="1797">
        <v>40.85</v>
      </c>
      <c r="H200" s="1816" t="s">
        <v>10</v>
      </c>
      <c r="I200" s="1816" t="s">
        <v>10</v>
      </c>
      <c r="J200" s="1816" t="s">
        <v>10</v>
      </c>
      <c r="K200" s="1797">
        <v>22.31</v>
      </c>
      <c r="L200" s="1797" t="s">
        <v>10</v>
      </c>
      <c r="M200" s="1816" t="s">
        <v>10</v>
      </c>
      <c r="N200" s="1797">
        <v>21.74</v>
      </c>
      <c r="O200" s="1816" t="s">
        <v>10</v>
      </c>
      <c r="P200" s="1799">
        <v>27.77</v>
      </c>
      <c r="Q200" s="1817" t="s">
        <v>10</v>
      </c>
      <c r="R200" s="1817" t="s">
        <v>10</v>
      </c>
      <c r="S200" s="1817" t="s">
        <v>10</v>
      </c>
      <c r="T200" s="1817" t="s">
        <v>10</v>
      </c>
      <c r="U200" s="1817" t="s">
        <v>10</v>
      </c>
      <c r="V200" s="1865" t="s">
        <v>10</v>
      </c>
      <c r="W200" s="1799"/>
      <c r="X200" s="1799"/>
      <c r="Y200" s="1799"/>
      <c r="Z200" s="1799"/>
      <c r="AA200" s="1799"/>
      <c r="AB200" s="1799"/>
      <c r="AC200" s="1799"/>
      <c r="AD200" s="1799"/>
      <c r="AE200" s="1799"/>
      <c r="AF200" s="1799"/>
      <c r="AG200" s="1799"/>
      <c r="AH200" s="1799"/>
      <c r="AI200" s="1799"/>
      <c r="AJ200" s="1799"/>
      <c r="AK200" s="1799"/>
      <c r="AL200" s="1799"/>
      <c r="AM200" s="1799"/>
      <c r="AN200" s="1799"/>
      <c r="AO200" s="1799"/>
      <c r="AP200" s="1799"/>
      <c r="AQ200" s="1799"/>
      <c r="AR200" s="1799"/>
      <c r="AS200" s="1799"/>
      <c r="AT200" s="1799"/>
      <c r="AU200" s="1799"/>
      <c r="AV200" s="1799"/>
      <c r="AW200" s="1799"/>
      <c r="AX200" s="1799"/>
      <c r="AY200" s="1799"/>
      <c r="AZ200" s="1799"/>
      <c r="BA200" s="1799"/>
      <c r="BB200" s="1799"/>
      <c r="BC200" s="1799"/>
      <c r="BD200" s="1799"/>
      <c r="BE200" s="1799"/>
      <c r="BF200" s="1799"/>
      <c r="BG200" s="1799"/>
      <c r="BH200" s="1799"/>
      <c r="BI200" s="1799"/>
      <c r="BJ200" s="1799"/>
      <c r="BK200" s="1799"/>
      <c r="BL200" s="1799"/>
      <c r="BM200" s="1799"/>
      <c r="BN200" s="1799"/>
      <c r="BO200" s="1799"/>
      <c r="BP200" s="1799"/>
      <c r="BQ200" s="1799"/>
      <c r="BR200" s="1799"/>
      <c r="BS200" s="1799"/>
      <c r="BT200" s="1799"/>
      <c r="BU200" s="1799"/>
      <c r="BV200" s="1799"/>
      <c r="BW200" s="1799"/>
      <c r="BX200" s="1799"/>
      <c r="BY200" s="1799"/>
      <c r="BZ200" s="1799"/>
      <c r="CA200" s="1799"/>
      <c r="CB200" s="1799"/>
      <c r="CC200" s="1799"/>
      <c r="CD200" s="1799"/>
      <c r="CE200" s="1799"/>
      <c r="CF200" s="1799"/>
      <c r="CG200" s="1799"/>
      <c r="CH200" s="1799"/>
      <c r="CI200" s="1799"/>
      <c r="CJ200" s="1799"/>
      <c r="CK200" s="1799"/>
      <c r="CL200" s="1799"/>
      <c r="CM200" s="1799"/>
      <c r="CN200" s="1799"/>
      <c r="CO200" s="1799"/>
      <c r="CP200" s="1799"/>
      <c r="CQ200" s="1799"/>
      <c r="CR200" s="1799"/>
      <c r="CS200" s="1799"/>
      <c r="CT200" s="1799"/>
      <c r="CU200" s="1799"/>
      <c r="CV200" s="1799"/>
      <c r="CW200" s="1799"/>
      <c r="CX200" s="1799"/>
      <c r="CY200" s="1799"/>
      <c r="CZ200" s="1799"/>
      <c r="DA200" s="1799"/>
      <c r="DB200" s="1799"/>
      <c r="DC200" s="1799"/>
      <c r="DD200" s="1799"/>
      <c r="DE200" s="1799"/>
      <c r="DF200" s="1799"/>
      <c r="DG200" s="1799"/>
      <c r="DH200" s="1799"/>
      <c r="DI200" s="1799"/>
      <c r="DJ200" s="1799"/>
      <c r="DK200" s="1799"/>
      <c r="DL200" s="1799"/>
      <c r="DM200" s="1799"/>
      <c r="DN200" s="1799"/>
      <c r="DO200" s="1799"/>
      <c r="DP200" s="1799"/>
      <c r="DQ200" s="1799"/>
      <c r="DR200" s="1799"/>
      <c r="DS200" s="1799"/>
      <c r="DT200" s="1799"/>
      <c r="DU200" s="1799"/>
      <c r="DV200" s="1799"/>
      <c r="DW200" s="1799"/>
      <c r="DX200" s="1799"/>
      <c r="DY200" s="1799"/>
      <c r="DZ200" s="1799"/>
      <c r="EA200" s="1799"/>
      <c r="EB200" s="1799"/>
      <c r="EC200" s="1799"/>
      <c r="ED200" s="1799"/>
      <c r="EE200" s="1799"/>
      <c r="EF200" s="1799"/>
      <c r="EG200" s="1799"/>
      <c r="EH200" s="1799"/>
      <c r="EI200" s="1799"/>
      <c r="EJ200" s="1799"/>
      <c r="EK200" s="1799"/>
      <c r="EL200" s="1799"/>
      <c r="EM200" s="1799"/>
      <c r="EN200" s="1799"/>
      <c r="EO200" s="1799"/>
      <c r="EP200" s="1799"/>
      <c r="EQ200" s="1799"/>
      <c r="ER200" s="1799"/>
      <c r="ES200" s="1799"/>
      <c r="ET200" s="1799"/>
      <c r="EU200" s="1799"/>
      <c r="EV200" s="1799"/>
      <c r="EW200" s="1799"/>
      <c r="EX200" s="1799"/>
      <c r="EY200" s="1799"/>
      <c r="EZ200" s="1799"/>
      <c r="FA200" s="1799"/>
      <c r="FB200" s="1799"/>
      <c r="FC200" s="1799"/>
      <c r="FD200" s="1799"/>
      <c r="FE200" s="1799"/>
      <c r="FF200" s="1799"/>
      <c r="FG200" s="1799"/>
      <c r="FH200" s="1799"/>
      <c r="FI200" s="1799"/>
      <c r="FJ200" s="1799"/>
      <c r="FK200" s="1799"/>
      <c r="FL200" s="1799"/>
      <c r="FM200" s="1799"/>
      <c r="FN200" s="1799"/>
      <c r="FO200" s="1799"/>
      <c r="FP200" s="1799"/>
      <c r="FQ200" s="1799"/>
      <c r="FR200" s="1799"/>
      <c r="FS200" s="1799"/>
      <c r="FT200" s="1799"/>
      <c r="FU200" s="1799"/>
      <c r="FV200" s="1799"/>
      <c r="FW200" s="1799"/>
      <c r="FX200" s="1799"/>
      <c r="FY200" s="1799"/>
      <c r="FZ200" s="1799"/>
      <c r="GA200" s="1799"/>
      <c r="GB200" s="1799"/>
      <c r="GC200" s="1799"/>
      <c r="GD200" s="1799"/>
      <c r="GE200" s="1799"/>
      <c r="GF200" s="1799"/>
      <c r="GG200" s="1799"/>
      <c r="GH200" s="1799"/>
      <c r="GI200" s="1799"/>
      <c r="GJ200" s="1799"/>
      <c r="GK200" s="1799"/>
      <c r="GL200" s="1799"/>
      <c r="GM200" s="1799"/>
      <c r="GN200" s="1799"/>
      <c r="GO200" s="1799"/>
      <c r="GP200" s="1799"/>
      <c r="GQ200" s="1799"/>
      <c r="GR200" s="1799"/>
      <c r="GS200" s="1799"/>
    </row>
    <row r="201" spans="1:201" ht="15" x14ac:dyDescent="0.2">
      <c r="A201" s="1795"/>
      <c r="B201" s="1801" t="s">
        <v>198</v>
      </c>
      <c r="C201" s="1798" t="s">
        <v>10</v>
      </c>
      <c r="D201" s="1798" t="s">
        <v>10</v>
      </c>
      <c r="E201" s="1798" t="s">
        <v>10</v>
      </c>
      <c r="F201" s="1798" t="s">
        <v>10</v>
      </c>
      <c r="G201" s="1797">
        <v>35.94</v>
      </c>
      <c r="H201" s="1816" t="s">
        <v>10</v>
      </c>
      <c r="I201" s="1816" t="s">
        <v>10</v>
      </c>
      <c r="J201" s="1816" t="s">
        <v>10</v>
      </c>
      <c r="K201" s="1797">
        <v>31.72</v>
      </c>
      <c r="L201" s="1797" t="s">
        <v>10</v>
      </c>
      <c r="M201" s="1816" t="s">
        <v>10</v>
      </c>
      <c r="N201" s="1797">
        <v>32.96</v>
      </c>
      <c r="O201" s="1816" t="s">
        <v>10</v>
      </c>
      <c r="P201" s="1799">
        <v>40.83</v>
      </c>
      <c r="Q201" s="1817" t="s">
        <v>10</v>
      </c>
      <c r="R201" s="1817" t="s">
        <v>10</v>
      </c>
      <c r="S201" s="1817" t="s">
        <v>10</v>
      </c>
      <c r="T201" s="1817" t="s">
        <v>10</v>
      </c>
      <c r="U201" s="1817" t="s">
        <v>10</v>
      </c>
      <c r="V201" s="1818" t="s">
        <v>10</v>
      </c>
      <c r="W201" s="1799"/>
      <c r="X201" s="1799"/>
      <c r="Y201" s="1799"/>
      <c r="Z201" s="1799"/>
      <c r="AA201" s="1799"/>
      <c r="AB201" s="1799"/>
      <c r="AC201" s="1799"/>
      <c r="AD201" s="1799"/>
      <c r="AE201" s="1799"/>
      <c r="AF201" s="1799"/>
      <c r="AG201" s="1799"/>
      <c r="AH201" s="1799"/>
      <c r="AI201" s="1799"/>
      <c r="AJ201" s="1799"/>
      <c r="AK201" s="1799"/>
      <c r="AL201" s="1799"/>
      <c r="AM201" s="1799"/>
      <c r="AN201" s="1799"/>
      <c r="AO201" s="1799"/>
      <c r="AP201" s="1799"/>
      <c r="AQ201" s="1799"/>
      <c r="AR201" s="1799"/>
      <c r="AS201" s="1799"/>
      <c r="AT201" s="1799"/>
      <c r="AU201" s="1799"/>
      <c r="AV201" s="1799"/>
      <c r="AW201" s="1799"/>
      <c r="AX201" s="1799"/>
      <c r="AY201" s="1799"/>
      <c r="AZ201" s="1799"/>
      <c r="BA201" s="1799"/>
      <c r="BB201" s="1799"/>
      <c r="BC201" s="1799"/>
      <c r="BD201" s="1799"/>
      <c r="BE201" s="1799"/>
      <c r="BF201" s="1799"/>
      <c r="BG201" s="1799"/>
      <c r="BH201" s="1799"/>
      <c r="BI201" s="1799"/>
      <c r="BJ201" s="1799"/>
      <c r="BK201" s="1799"/>
      <c r="BL201" s="1799"/>
      <c r="BM201" s="1799"/>
      <c r="BN201" s="1799"/>
      <c r="BO201" s="1799"/>
      <c r="BP201" s="1799"/>
      <c r="BQ201" s="1799"/>
      <c r="BR201" s="1799"/>
      <c r="BS201" s="1799"/>
      <c r="BT201" s="1799"/>
      <c r="BU201" s="1799"/>
      <c r="BV201" s="1799"/>
      <c r="BW201" s="1799"/>
      <c r="BX201" s="1799"/>
      <c r="BY201" s="1799"/>
      <c r="BZ201" s="1799"/>
      <c r="CA201" s="1799"/>
      <c r="CB201" s="1799"/>
      <c r="CC201" s="1799"/>
      <c r="CD201" s="1799"/>
      <c r="CE201" s="1799"/>
      <c r="CF201" s="1799"/>
      <c r="CG201" s="1799"/>
      <c r="CH201" s="1799"/>
      <c r="CI201" s="1799"/>
      <c r="CJ201" s="1799"/>
      <c r="CK201" s="1799"/>
      <c r="CL201" s="1799"/>
      <c r="CM201" s="1799"/>
      <c r="CN201" s="1799"/>
      <c r="CO201" s="1799"/>
      <c r="CP201" s="1799"/>
      <c r="CQ201" s="1799"/>
      <c r="CR201" s="1799"/>
      <c r="CS201" s="1799"/>
      <c r="CT201" s="1799"/>
      <c r="CU201" s="1799"/>
      <c r="CV201" s="1799"/>
      <c r="CW201" s="1799"/>
      <c r="CX201" s="1799"/>
      <c r="CY201" s="1799"/>
      <c r="CZ201" s="1799"/>
      <c r="DA201" s="1799"/>
      <c r="DB201" s="1799"/>
      <c r="DC201" s="1799"/>
      <c r="DD201" s="1799"/>
      <c r="DE201" s="1799"/>
      <c r="DF201" s="1799"/>
      <c r="DG201" s="1799"/>
      <c r="DH201" s="1799"/>
      <c r="DI201" s="1799"/>
      <c r="DJ201" s="1799"/>
      <c r="DK201" s="1799"/>
      <c r="DL201" s="1799"/>
      <c r="DM201" s="1799"/>
      <c r="DN201" s="1799"/>
      <c r="DO201" s="1799"/>
      <c r="DP201" s="1799"/>
      <c r="DQ201" s="1799"/>
      <c r="DR201" s="1799"/>
      <c r="DS201" s="1799"/>
      <c r="DT201" s="1799"/>
      <c r="DU201" s="1799"/>
      <c r="DV201" s="1799"/>
      <c r="DW201" s="1799"/>
      <c r="DX201" s="1799"/>
      <c r="DY201" s="1799"/>
      <c r="DZ201" s="1799"/>
      <c r="EA201" s="1799"/>
      <c r="EB201" s="1799"/>
      <c r="EC201" s="1799"/>
      <c r="ED201" s="1799"/>
      <c r="EE201" s="1799"/>
      <c r="EF201" s="1799"/>
      <c r="EG201" s="1799"/>
      <c r="EH201" s="1799"/>
      <c r="EI201" s="1799"/>
      <c r="EJ201" s="1799"/>
      <c r="EK201" s="1799"/>
      <c r="EL201" s="1799"/>
      <c r="EM201" s="1799"/>
      <c r="EN201" s="1799"/>
      <c r="EO201" s="1799"/>
      <c r="EP201" s="1799"/>
      <c r="EQ201" s="1799"/>
      <c r="ER201" s="1799"/>
      <c r="ES201" s="1799"/>
      <c r="ET201" s="1799"/>
      <c r="EU201" s="1799"/>
      <c r="EV201" s="1799"/>
      <c r="EW201" s="1799"/>
      <c r="EX201" s="1799"/>
      <c r="EY201" s="1799"/>
      <c r="EZ201" s="1799"/>
      <c r="FA201" s="1799"/>
      <c r="FB201" s="1799"/>
      <c r="FC201" s="1799"/>
      <c r="FD201" s="1799"/>
      <c r="FE201" s="1799"/>
      <c r="FF201" s="1799"/>
      <c r="FG201" s="1799"/>
      <c r="FH201" s="1799"/>
      <c r="FI201" s="1799"/>
      <c r="FJ201" s="1799"/>
      <c r="FK201" s="1799"/>
      <c r="FL201" s="1799"/>
      <c r="FM201" s="1799"/>
      <c r="FN201" s="1799"/>
      <c r="FO201" s="1799"/>
      <c r="FP201" s="1799"/>
      <c r="FQ201" s="1799"/>
      <c r="FR201" s="1799"/>
      <c r="FS201" s="1799"/>
      <c r="FT201" s="1799"/>
      <c r="FU201" s="1799"/>
      <c r="FV201" s="1799"/>
      <c r="FW201" s="1799"/>
      <c r="FX201" s="1799"/>
      <c r="FY201" s="1799"/>
      <c r="FZ201" s="1799"/>
      <c r="GA201" s="1799"/>
      <c r="GB201" s="1799"/>
      <c r="GC201" s="1799"/>
      <c r="GD201" s="1799"/>
      <c r="GE201" s="1799"/>
      <c r="GF201" s="1799"/>
      <c r="GG201" s="1799"/>
      <c r="GH201" s="1799"/>
      <c r="GI201" s="1799"/>
      <c r="GJ201" s="1799"/>
      <c r="GK201" s="1799"/>
      <c r="GL201" s="1799"/>
      <c r="GM201" s="1799"/>
      <c r="GN201" s="1799"/>
      <c r="GO201" s="1799"/>
      <c r="GP201" s="1799"/>
      <c r="GQ201" s="1799"/>
      <c r="GR201" s="1799"/>
      <c r="GS201" s="1799"/>
    </row>
    <row r="202" spans="1:201" ht="15" x14ac:dyDescent="0.2">
      <c r="A202" s="1795"/>
      <c r="B202" s="1801" t="s">
        <v>199</v>
      </c>
      <c r="C202" s="1798" t="s">
        <v>10</v>
      </c>
      <c r="D202" s="1798" t="s">
        <v>10</v>
      </c>
      <c r="E202" s="1798" t="s">
        <v>10</v>
      </c>
      <c r="F202" s="1798" t="s">
        <v>10</v>
      </c>
      <c r="G202" s="1797">
        <v>17.73</v>
      </c>
      <c r="H202" s="1816" t="s">
        <v>10</v>
      </c>
      <c r="I202" s="1816" t="s">
        <v>10</v>
      </c>
      <c r="J202" s="1816" t="s">
        <v>10</v>
      </c>
      <c r="K202" s="1797">
        <v>34.369999999999997</v>
      </c>
      <c r="L202" s="1797" t="s">
        <v>10</v>
      </c>
      <c r="M202" s="1816" t="s">
        <v>10</v>
      </c>
      <c r="N202" s="1797">
        <v>34.89</v>
      </c>
      <c r="O202" s="1816" t="s">
        <v>10</v>
      </c>
      <c r="P202" s="1799">
        <v>23.31</v>
      </c>
      <c r="Q202" s="1817" t="s">
        <v>10</v>
      </c>
      <c r="R202" s="1817" t="s">
        <v>10</v>
      </c>
      <c r="S202" s="1817" t="s">
        <v>10</v>
      </c>
      <c r="T202" s="1817" t="s">
        <v>10</v>
      </c>
      <c r="U202" s="1817" t="s">
        <v>10</v>
      </c>
      <c r="V202" s="1818" t="s">
        <v>10</v>
      </c>
      <c r="W202" s="1799"/>
      <c r="X202" s="1799"/>
      <c r="Y202" s="1799"/>
      <c r="Z202" s="1799"/>
      <c r="AA202" s="1799"/>
      <c r="AB202" s="1799"/>
      <c r="AC202" s="1799"/>
      <c r="AD202" s="1799"/>
      <c r="AE202" s="1799"/>
      <c r="AF202" s="1799"/>
      <c r="AG202" s="1799"/>
      <c r="AH202" s="1799"/>
      <c r="AI202" s="1799"/>
      <c r="AJ202" s="1799"/>
      <c r="AK202" s="1799"/>
      <c r="AL202" s="1799"/>
      <c r="AM202" s="1799"/>
      <c r="AN202" s="1799"/>
      <c r="AO202" s="1799"/>
      <c r="AP202" s="1799"/>
      <c r="AQ202" s="1799"/>
      <c r="AR202" s="1799"/>
      <c r="AS202" s="1799"/>
      <c r="AT202" s="1799"/>
      <c r="AU202" s="1799"/>
      <c r="AV202" s="1799"/>
      <c r="AW202" s="1799"/>
      <c r="AX202" s="1799"/>
      <c r="AY202" s="1799"/>
      <c r="AZ202" s="1799"/>
      <c r="BA202" s="1799"/>
      <c r="BB202" s="1799"/>
      <c r="BC202" s="1799"/>
      <c r="BD202" s="1799"/>
      <c r="BE202" s="1799"/>
      <c r="BF202" s="1799"/>
      <c r="BG202" s="1799"/>
      <c r="BH202" s="1799"/>
      <c r="BI202" s="1799"/>
      <c r="BJ202" s="1799"/>
      <c r="BK202" s="1799"/>
      <c r="BL202" s="1799"/>
      <c r="BM202" s="1799"/>
      <c r="BN202" s="1799"/>
      <c r="BO202" s="1799"/>
      <c r="BP202" s="1799"/>
      <c r="BQ202" s="1799"/>
      <c r="BR202" s="1799"/>
      <c r="BS202" s="1799"/>
      <c r="BT202" s="1799"/>
      <c r="BU202" s="1799"/>
      <c r="BV202" s="1799"/>
      <c r="BW202" s="1799"/>
      <c r="BX202" s="1799"/>
      <c r="BY202" s="1799"/>
      <c r="BZ202" s="1799"/>
      <c r="CA202" s="1799"/>
      <c r="CB202" s="1799"/>
      <c r="CC202" s="1799"/>
      <c r="CD202" s="1799"/>
      <c r="CE202" s="1799"/>
      <c r="CF202" s="1799"/>
      <c r="CG202" s="1799"/>
      <c r="CH202" s="1799"/>
      <c r="CI202" s="1799"/>
      <c r="CJ202" s="1799"/>
      <c r="CK202" s="1799"/>
      <c r="CL202" s="1799"/>
      <c r="CM202" s="1799"/>
      <c r="CN202" s="1799"/>
      <c r="CO202" s="1799"/>
      <c r="CP202" s="1799"/>
      <c r="CQ202" s="1799"/>
      <c r="CR202" s="1799"/>
      <c r="CS202" s="1799"/>
      <c r="CT202" s="1799"/>
      <c r="CU202" s="1799"/>
      <c r="CV202" s="1799"/>
      <c r="CW202" s="1799"/>
      <c r="CX202" s="1799"/>
      <c r="CY202" s="1799"/>
      <c r="CZ202" s="1799"/>
      <c r="DA202" s="1799"/>
      <c r="DB202" s="1799"/>
      <c r="DC202" s="1799"/>
      <c r="DD202" s="1799"/>
      <c r="DE202" s="1799"/>
      <c r="DF202" s="1799"/>
      <c r="DG202" s="1799"/>
      <c r="DH202" s="1799"/>
      <c r="DI202" s="1799"/>
      <c r="DJ202" s="1799"/>
      <c r="DK202" s="1799"/>
      <c r="DL202" s="1799"/>
      <c r="DM202" s="1799"/>
      <c r="DN202" s="1799"/>
      <c r="DO202" s="1799"/>
      <c r="DP202" s="1799"/>
      <c r="DQ202" s="1799"/>
      <c r="DR202" s="1799"/>
      <c r="DS202" s="1799"/>
      <c r="DT202" s="1799"/>
      <c r="DU202" s="1799"/>
      <c r="DV202" s="1799"/>
      <c r="DW202" s="1799"/>
      <c r="DX202" s="1799"/>
      <c r="DY202" s="1799"/>
      <c r="DZ202" s="1799"/>
      <c r="EA202" s="1799"/>
      <c r="EB202" s="1799"/>
      <c r="EC202" s="1799"/>
      <c r="ED202" s="1799"/>
      <c r="EE202" s="1799"/>
      <c r="EF202" s="1799"/>
      <c r="EG202" s="1799"/>
      <c r="EH202" s="1799"/>
      <c r="EI202" s="1799"/>
      <c r="EJ202" s="1799"/>
      <c r="EK202" s="1799"/>
      <c r="EL202" s="1799"/>
      <c r="EM202" s="1799"/>
      <c r="EN202" s="1799"/>
      <c r="EO202" s="1799"/>
      <c r="EP202" s="1799"/>
      <c r="EQ202" s="1799"/>
      <c r="ER202" s="1799"/>
      <c r="ES202" s="1799"/>
      <c r="ET202" s="1799"/>
      <c r="EU202" s="1799"/>
      <c r="EV202" s="1799"/>
      <c r="EW202" s="1799"/>
      <c r="EX202" s="1799"/>
      <c r="EY202" s="1799"/>
      <c r="EZ202" s="1799"/>
      <c r="FA202" s="1799"/>
      <c r="FB202" s="1799"/>
      <c r="FC202" s="1799"/>
      <c r="FD202" s="1799"/>
      <c r="FE202" s="1799"/>
      <c r="FF202" s="1799"/>
      <c r="FG202" s="1799"/>
      <c r="FH202" s="1799"/>
      <c r="FI202" s="1799"/>
      <c r="FJ202" s="1799"/>
      <c r="FK202" s="1799"/>
      <c r="FL202" s="1799"/>
      <c r="FM202" s="1799"/>
      <c r="FN202" s="1799"/>
      <c r="FO202" s="1799"/>
      <c r="FP202" s="1799"/>
      <c r="FQ202" s="1799"/>
      <c r="FR202" s="1799"/>
      <c r="FS202" s="1799"/>
      <c r="FT202" s="1799"/>
      <c r="FU202" s="1799"/>
      <c r="FV202" s="1799"/>
      <c r="FW202" s="1799"/>
      <c r="FX202" s="1799"/>
      <c r="FY202" s="1799"/>
      <c r="FZ202" s="1799"/>
      <c r="GA202" s="1799"/>
      <c r="GB202" s="1799"/>
      <c r="GC202" s="1799"/>
      <c r="GD202" s="1799"/>
      <c r="GE202" s="1799"/>
      <c r="GF202" s="1799"/>
      <c r="GG202" s="1799"/>
      <c r="GH202" s="1799"/>
      <c r="GI202" s="1799"/>
      <c r="GJ202" s="1799"/>
      <c r="GK202" s="1799"/>
      <c r="GL202" s="1799"/>
      <c r="GM202" s="1799"/>
      <c r="GN202" s="1799"/>
      <c r="GO202" s="1799"/>
      <c r="GP202" s="1799"/>
      <c r="GQ202" s="1799"/>
      <c r="GR202" s="1799"/>
      <c r="GS202" s="1799"/>
    </row>
    <row r="203" spans="1:201" ht="15" x14ac:dyDescent="0.2">
      <c r="A203" s="1795"/>
      <c r="B203" s="1801" t="s">
        <v>200</v>
      </c>
      <c r="C203" s="1798" t="s">
        <v>10</v>
      </c>
      <c r="D203" s="1798" t="s">
        <v>10</v>
      </c>
      <c r="E203" s="1798" t="s">
        <v>10</v>
      </c>
      <c r="F203" s="1798" t="s">
        <v>10</v>
      </c>
      <c r="G203" s="1797">
        <v>2.99</v>
      </c>
      <c r="H203" s="1816" t="s">
        <v>10</v>
      </c>
      <c r="I203" s="1816" t="s">
        <v>10</v>
      </c>
      <c r="J203" s="1816" t="s">
        <v>10</v>
      </c>
      <c r="K203" s="1797">
        <v>7.13</v>
      </c>
      <c r="L203" s="1797" t="s">
        <v>10</v>
      </c>
      <c r="M203" s="1816" t="s">
        <v>10</v>
      </c>
      <c r="N203" s="1797">
        <v>6.37</v>
      </c>
      <c r="O203" s="1816" t="s">
        <v>10</v>
      </c>
      <c r="P203" s="1799">
        <v>3.57</v>
      </c>
      <c r="Q203" s="1817" t="s">
        <v>10</v>
      </c>
      <c r="R203" s="1817" t="s">
        <v>10</v>
      </c>
      <c r="S203" s="1817" t="s">
        <v>10</v>
      </c>
      <c r="T203" s="1817" t="s">
        <v>10</v>
      </c>
      <c r="U203" s="1817" t="s">
        <v>10</v>
      </c>
      <c r="V203" s="1818" t="s">
        <v>10</v>
      </c>
      <c r="W203" s="1799"/>
      <c r="X203" s="1799"/>
      <c r="Y203" s="1799"/>
      <c r="Z203" s="1799"/>
      <c r="AA203" s="1799"/>
      <c r="AB203" s="1799"/>
      <c r="AC203" s="1799"/>
      <c r="AD203" s="1799"/>
      <c r="AE203" s="1799"/>
      <c r="AF203" s="1799"/>
      <c r="AG203" s="1799"/>
      <c r="AH203" s="1799"/>
      <c r="AI203" s="1799"/>
      <c r="AJ203" s="1799"/>
      <c r="AK203" s="1799"/>
      <c r="AL203" s="1799"/>
      <c r="AM203" s="1799"/>
      <c r="AN203" s="1799"/>
      <c r="AO203" s="1799"/>
      <c r="AP203" s="1799"/>
      <c r="AQ203" s="1799"/>
      <c r="AR203" s="1799"/>
      <c r="AS203" s="1799"/>
      <c r="AT203" s="1799"/>
      <c r="AU203" s="1799"/>
      <c r="AV203" s="1799"/>
      <c r="AW203" s="1799"/>
      <c r="AX203" s="1799"/>
      <c r="AY203" s="1799"/>
      <c r="AZ203" s="1799"/>
      <c r="BA203" s="1799"/>
      <c r="BB203" s="1799"/>
      <c r="BC203" s="1799"/>
      <c r="BD203" s="1799"/>
      <c r="BE203" s="1799"/>
      <c r="BF203" s="1799"/>
      <c r="BG203" s="1799"/>
      <c r="BH203" s="1799"/>
      <c r="BI203" s="1799"/>
      <c r="BJ203" s="1799"/>
      <c r="BK203" s="1799"/>
      <c r="BL203" s="1799"/>
      <c r="BM203" s="1799"/>
      <c r="BN203" s="1799"/>
      <c r="BO203" s="1799"/>
      <c r="BP203" s="1799"/>
      <c r="BQ203" s="1799"/>
      <c r="BR203" s="1799"/>
      <c r="BS203" s="1799"/>
      <c r="BT203" s="1799"/>
      <c r="BU203" s="1799"/>
      <c r="BV203" s="1799"/>
      <c r="BW203" s="1799"/>
      <c r="BX203" s="1799"/>
      <c r="BY203" s="1799"/>
      <c r="BZ203" s="1799"/>
      <c r="CA203" s="1799"/>
      <c r="CB203" s="1799"/>
      <c r="CC203" s="1799"/>
      <c r="CD203" s="1799"/>
      <c r="CE203" s="1799"/>
      <c r="CF203" s="1799"/>
      <c r="CG203" s="1799"/>
      <c r="CH203" s="1799"/>
      <c r="CI203" s="1799"/>
      <c r="CJ203" s="1799"/>
      <c r="CK203" s="1799"/>
      <c r="CL203" s="1799"/>
      <c r="CM203" s="1799"/>
      <c r="CN203" s="1799"/>
      <c r="CO203" s="1799"/>
      <c r="CP203" s="1799"/>
      <c r="CQ203" s="1799"/>
      <c r="CR203" s="1799"/>
      <c r="CS203" s="1799"/>
      <c r="CT203" s="1799"/>
      <c r="CU203" s="1799"/>
      <c r="CV203" s="1799"/>
      <c r="CW203" s="1799"/>
      <c r="CX203" s="1799"/>
      <c r="CY203" s="1799"/>
      <c r="CZ203" s="1799"/>
      <c r="DA203" s="1799"/>
      <c r="DB203" s="1799"/>
      <c r="DC203" s="1799"/>
      <c r="DD203" s="1799"/>
      <c r="DE203" s="1799"/>
      <c r="DF203" s="1799"/>
      <c r="DG203" s="1799"/>
      <c r="DH203" s="1799"/>
      <c r="DI203" s="1799"/>
      <c r="DJ203" s="1799"/>
      <c r="DK203" s="1799"/>
      <c r="DL203" s="1799"/>
      <c r="DM203" s="1799"/>
      <c r="DN203" s="1799"/>
      <c r="DO203" s="1799"/>
      <c r="DP203" s="1799"/>
      <c r="DQ203" s="1799"/>
      <c r="DR203" s="1799"/>
      <c r="DS203" s="1799"/>
      <c r="DT203" s="1799"/>
      <c r="DU203" s="1799"/>
      <c r="DV203" s="1799"/>
      <c r="DW203" s="1799"/>
      <c r="DX203" s="1799"/>
      <c r="DY203" s="1799"/>
      <c r="DZ203" s="1799"/>
      <c r="EA203" s="1799"/>
      <c r="EB203" s="1799"/>
      <c r="EC203" s="1799"/>
      <c r="ED203" s="1799"/>
      <c r="EE203" s="1799"/>
      <c r="EF203" s="1799"/>
      <c r="EG203" s="1799"/>
      <c r="EH203" s="1799"/>
      <c r="EI203" s="1799"/>
      <c r="EJ203" s="1799"/>
      <c r="EK203" s="1799"/>
      <c r="EL203" s="1799"/>
      <c r="EM203" s="1799"/>
      <c r="EN203" s="1799"/>
      <c r="EO203" s="1799"/>
      <c r="EP203" s="1799"/>
      <c r="EQ203" s="1799"/>
      <c r="ER203" s="1799"/>
      <c r="ES203" s="1799"/>
      <c r="ET203" s="1799"/>
      <c r="EU203" s="1799"/>
      <c r="EV203" s="1799"/>
      <c r="EW203" s="1799"/>
      <c r="EX203" s="1799"/>
      <c r="EY203" s="1799"/>
      <c r="EZ203" s="1799"/>
      <c r="FA203" s="1799"/>
      <c r="FB203" s="1799"/>
      <c r="FC203" s="1799"/>
      <c r="FD203" s="1799"/>
      <c r="FE203" s="1799"/>
      <c r="FF203" s="1799"/>
      <c r="FG203" s="1799"/>
      <c r="FH203" s="1799"/>
      <c r="FI203" s="1799"/>
      <c r="FJ203" s="1799"/>
      <c r="FK203" s="1799"/>
      <c r="FL203" s="1799"/>
      <c r="FM203" s="1799"/>
      <c r="FN203" s="1799"/>
      <c r="FO203" s="1799"/>
      <c r="FP203" s="1799"/>
      <c r="FQ203" s="1799"/>
      <c r="FR203" s="1799"/>
      <c r="FS203" s="1799"/>
      <c r="FT203" s="1799"/>
      <c r="FU203" s="1799"/>
      <c r="FV203" s="1799"/>
      <c r="FW203" s="1799"/>
      <c r="FX203" s="1799"/>
      <c r="FY203" s="1799"/>
      <c r="FZ203" s="1799"/>
      <c r="GA203" s="1799"/>
      <c r="GB203" s="1799"/>
      <c r="GC203" s="1799"/>
      <c r="GD203" s="1799"/>
      <c r="GE203" s="1799"/>
      <c r="GF203" s="1799"/>
      <c r="GG203" s="1799"/>
      <c r="GH203" s="1799"/>
      <c r="GI203" s="1799"/>
      <c r="GJ203" s="1799"/>
      <c r="GK203" s="1799"/>
      <c r="GL203" s="1799"/>
      <c r="GM203" s="1799"/>
      <c r="GN203" s="1799"/>
      <c r="GO203" s="1799"/>
      <c r="GP203" s="1799"/>
      <c r="GQ203" s="1799"/>
      <c r="GR203" s="1799"/>
      <c r="GS203" s="1799"/>
    </row>
    <row r="204" spans="1:201" ht="15" x14ac:dyDescent="0.2">
      <c r="A204" s="1795"/>
      <c r="B204" s="1801" t="s">
        <v>201</v>
      </c>
      <c r="C204" s="1798" t="s">
        <v>10</v>
      </c>
      <c r="D204" s="1798" t="s">
        <v>10</v>
      </c>
      <c r="E204" s="1798" t="s">
        <v>10</v>
      </c>
      <c r="F204" s="1798" t="s">
        <v>10</v>
      </c>
      <c r="G204" s="1797">
        <v>1.1200000000000001</v>
      </c>
      <c r="H204" s="1816" t="s">
        <v>10</v>
      </c>
      <c r="I204" s="1816" t="s">
        <v>10</v>
      </c>
      <c r="J204" s="1816" t="s">
        <v>10</v>
      </c>
      <c r="K204" s="1797">
        <v>2.5299999999999998</v>
      </c>
      <c r="L204" s="1797" t="s">
        <v>10</v>
      </c>
      <c r="M204" s="1816" t="s">
        <v>10</v>
      </c>
      <c r="N204" s="1797">
        <v>2.23</v>
      </c>
      <c r="O204" s="1816" t="s">
        <v>10</v>
      </c>
      <c r="P204" s="1799">
        <v>1.04</v>
      </c>
      <c r="Q204" s="1817" t="s">
        <v>10</v>
      </c>
      <c r="R204" s="1817" t="s">
        <v>10</v>
      </c>
      <c r="S204" s="1817" t="s">
        <v>10</v>
      </c>
      <c r="T204" s="1817" t="s">
        <v>10</v>
      </c>
      <c r="U204" s="1817" t="s">
        <v>10</v>
      </c>
      <c r="V204" s="1818" t="s">
        <v>10</v>
      </c>
      <c r="W204" s="1799"/>
      <c r="X204" s="1799"/>
      <c r="Y204" s="1799"/>
      <c r="Z204" s="1799"/>
      <c r="AA204" s="1799"/>
      <c r="AB204" s="1799"/>
      <c r="AC204" s="1799"/>
      <c r="AD204" s="1799"/>
      <c r="AE204" s="1799"/>
      <c r="AF204" s="1799"/>
      <c r="AG204" s="1799"/>
      <c r="AH204" s="1799"/>
      <c r="AI204" s="1799"/>
      <c r="AJ204" s="1799"/>
      <c r="AK204" s="1799"/>
      <c r="AL204" s="1799"/>
      <c r="AM204" s="1799"/>
      <c r="AN204" s="1799"/>
      <c r="AO204" s="1799"/>
      <c r="AP204" s="1799"/>
      <c r="AQ204" s="1799"/>
      <c r="AR204" s="1799"/>
      <c r="AS204" s="1799"/>
      <c r="AT204" s="1799"/>
      <c r="AU204" s="1799"/>
      <c r="AV204" s="1799"/>
      <c r="AW204" s="1799"/>
      <c r="AX204" s="1799"/>
      <c r="AY204" s="1799"/>
      <c r="AZ204" s="1799"/>
      <c r="BA204" s="1799"/>
      <c r="BB204" s="1799"/>
      <c r="BC204" s="1799"/>
      <c r="BD204" s="1799"/>
      <c r="BE204" s="1799"/>
      <c r="BF204" s="1799"/>
      <c r="BG204" s="1799"/>
      <c r="BH204" s="1799"/>
      <c r="BI204" s="1799"/>
      <c r="BJ204" s="1799"/>
      <c r="BK204" s="1799"/>
      <c r="BL204" s="1799"/>
      <c r="BM204" s="1799"/>
      <c r="BN204" s="1799"/>
      <c r="BO204" s="1799"/>
      <c r="BP204" s="1799"/>
      <c r="BQ204" s="1799"/>
      <c r="BR204" s="1799"/>
      <c r="BS204" s="1799"/>
      <c r="BT204" s="1799"/>
      <c r="BU204" s="1799"/>
      <c r="BV204" s="1799"/>
      <c r="BW204" s="1799"/>
      <c r="BX204" s="1799"/>
      <c r="BY204" s="1799"/>
      <c r="BZ204" s="1799"/>
      <c r="CA204" s="1799"/>
      <c r="CB204" s="1799"/>
      <c r="CC204" s="1799"/>
      <c r="CD204" s="1799"/>
      <c r="CE204" s="1799"/>
      <c r="CF204" s="1799"/>
      <c r="CG204" s="1799"/>
      <c r="CH204" s="1799"/>
      <c r="CI204" s="1799"/>
      <c r="CJ204" s="1799"/>
      <c r="CK204" s="1799"/>
      <c r="CL204" s="1799"/>
      <c r="CM204" s="1799"/>
      <c r="CN204" s="1799"/>
      <c r="CO204" s="1799"/>
      <c r="CP204" s="1799"/>
      <c r="CQ204" s="1799"/>
      <c r="CR204" s="1799"/>
      <c r="CS204" s="1799"/>
      <c r="CT204" s="1799"/>
      <c r="CU204" s="1799"/>
      <c r="CV204" s="1799"/>
      <c r="CW204" s="1799"/>
      <c r="CX204" s="1799"/>
      <c r="CY204" s="1799"/>
      <c r="CZ204" s="1799"/>
      <c r="DA204" s="1799"/>
      <c r="DB204" s="1799"/>
      <c r="DC204" s="1799"/>
      <c r="DD204" s="1799"/>
      <c r="DE204" s="1799"/>
      <c r="DF204" s="1799"/>
      <c r="DG204" s="1799"/>
      <c r="DH204" s="1799"/>
      <c r="DI204" s="1799"/>
      <c r="DJ204" s="1799"/>
      <c r="DK204" s="1799"/>
      <c r="DL204" s="1799"/>
      <c r="DM204" s="1799"/>
      <c r="DN204" s="1799"/>
      <c r="DO204" s="1799"/>
      <c r="DP204" s="1799"/>
      <c r="DQ204" s="1799"/>
      <c r="DR204" s="1799"/>
      <c r="DS204" s="1799"/>
      <c r="DT204" s="1799"/>
      <c r="DU204" s="1799"/>
      <c r="DV204" s="1799"/>
      <c r="DW204" s="1799"/>
      <c r="DX204" s="1799"/>
      <c r="DY204" s="1799"/>
      <c r="DZ204" s="1799"/>
      <c r="EA204" s="1799"/>
      <c r="EB204" s="1799"/>
      <c r="EC204" s="1799"/>
      <c r="ED204" s="1799"/>
      <c r="EE204" s="1799"/>
      <c r="EF204" s="1799"/>
      <c r="EG204" s="1799"/>
      <c r="EH204" s="1799"/>
      <c r="EI204" s="1799"/>
      <c r="EJ204" s="1799"/>
      <c r="EK204" s="1799"/>
      <c r="EL204" s="1799"/>
      <c r="EM204" s="1799"/>
      <c r="EN204" s="1799"/>
      <c r="EO204" s="1799"/>
      <c r="EP204" s="1799"/>
      <c r="EQ204" s="1799"/>
      <c r="ER204" s="1799"/>
      <c r="ES204" s="1799"/>
      <c r="ET204" s="1799"/>
      <c r="EU204" s="1799"/>
      <c r="EV204" s="1799"/>
      <c r="EW204" s="1799"/>
      <c r="EX204" s="1799"/>
      <c r="EY204" s="1799"/>
      <c r="EZ204" s="1799"/>
      <c r="FA204" s="1799"/>
      <c r="FB204" s="1799"/>
      <c r="FC204" s="1799"/>
      <c r="FD204" s="1799"/>
      <c r="FE204" s="1799"/>
      <c r="FF204" s="1799"/>
      <c r="FG204" s="1799"/>
      <c r="FH204" s="1799"/>
      <c r="FI204" s="1799"/>
      <c r="FJ204" s="1799"/>
      <c r="FK204" s="1799"/>
      <c r="FL204" s="1799"/>
      <c r="FM204" s="1799"/>
      <c r="FN204" s="1799"/>
      <c r="FO204" s="1799"/>
      <c r="FP204" s="1799"/>
      <c r="FQ204" s="1799"/>
      <c r="FR204" s="1799"/>
      <c r="FS204" s="1799"/>
      <c r="FT204" s="1799"/>
      <c r="FU204" s="1799"/>
      <c r="FV204" s="1799"/>
      <c r="FW204" s="1799"/>
      <c r="FX204" s="1799"/>
      <c r="FY204" s="1799"/>
      <c r="FZ204" s="1799"/>
      <c r="GA204" s="1799"/>
      <c r="GB204" s="1799"/>
      <c r="GC204" s="1799"/>
      <c r="GD204" s="1799"/>
      <c r="GE204" s="1799"/>
      <c r="GF204" s="1799"/>
      <c r="GG204" s="1799"/>
      <c r="GH204" s="1799"/>
      <c r="GI204" s="1799"/>
      <c r="GJ204" s="1799"/>
      <c r="GK204" s="1799"/>
      <c r="GL204" s="1799"/>
      <c r="GM204" s="1799"/>
      <c r="GN204" s="1799"/>
      <c r="GO204" s="1799"/>
      <c r="GP204" s="1799"/>
      <c r="GQ204" s="1799"/>
      <c r="GR204" s="1799"/>
      <c r="GS204" s="1799"/>
    </row>
    <row r="205" spans="1:201" ht="15" x14ac:dyDescent="0.2">
      <c r="A205" s="1811"/>
      <c r="B205" s="1803" t="s">
        <v>197</v>
      </c>
      <c r="C205" s="1805" t="s">
        <v>10</v>
      </c>
      <c r="D205" s="1805" t="s">
        <v>10</v>
      </c>
      <c r="E205" s="1805" t="s">
        <v>10</v>
      </c>
      <c r="F205" s="1805" t="s">
        <v>10</v>
      </c>
      <c r="G205" s="1804">
        <v>1.37</v>
      </c>
      <c r="H205" s="1819" t="s">
        <v>10</v>
      </c>
      <c r="I205" s="1819" t="s">
        <v>10</v>
      </c>
      <c r="J205" s="1819" t="s">
        <v>10</v>
      </c>
      <c r="K205" s="1804">
        <v>1.94</v>
      </c>
      <c r="L205" s="1804" t="s">
        <v>10</v>
      </c>
      <c r="M205" s="1819" t="s">
        <v>10</v>
      </c>
      <c r="N205" s="1804">
        <v>1.81</v>
      </c>
      <c r="O205" s="1819" t="s">
        <v>10</v>
      </c>
      <c r="P205" s="1806">
        <v>3.48</v>
      </c>
      <c r="Q205" s="1820" t="s">
        <v>10</v>
      </c>
      <c r="R205" s="1820" t="s">
        <v>10</v>
      </c>
      <c r="S205" s="1820" t="s">
        <v>10</v>
      </c>
      <c r="T205" s="1820" t="s">
        <v>10</v>
      </c>
      <c r="U205" s="1820" t="s">
        <v>10</v>
      </c>
      <c r="V205" s="1821" t="s">
        <v>10</v>
      </c>
      <c r="W205" s="1799"/>
      <c r="X205" s="1799"/>
      <c r="Y205" s="1799"/>
      <c r="Z205" s="1799"/>
      <c r="AA205" s="1799"/>
      <c r="AB205" s="1799"/>
      <c r="AC205" s="1799"/>
      <c r="AD205" s="1799"/>
      <c r="AE205" s="1799"/>
      <c r="AF205" s="1799"/>
      <c r="AG205" s="1799"/>
      <c r="AH205" s="1799"/>
      <c r="AI205" s="1799"/>
      <c r="AJ205" s="1799"/>
      <c r="AK205" s="1799"/>
      <c r="AL205" s="1799"/>
      <c r="AM205" s="1799"/>
      <c r="AN205" s="1799"/>
      <c r="AO205" s="1799"/>
      <c r="AP205" s="1799"/>
      <c r="AQ205" s="1799"/>
      <c r="AR205" s="1799"/>
      <c r="AS205" s="1799"/>
      <c r="AT205" s="1799"/>
      <c r="AU205" s="1799"/>
      <c r="AV205" s="1799"/>
      <c r="AW205" s="1799"/>
      <c r="AX205" s="1799"/>
      <c r="AY205" s="1799"/>
      <c r="AZ205" s="1799"/>
      <c r="BA205" s="1799"/>
      <c r="BB205" s="1799"/>
      <c r="BC205" s="1799"/>
      <c r="BD205" s="1799"/>
      <c r="BE205" s="1799"/>
      <c r="BF205" s="1799"/>
      <c r="BG205" s="1799"/>
      <c r="BH205" s="1799"/>
      <c r="BI205" s="1799"/>
      <c r="BJ205" s="1799"/>
      <c r="BK205" s="1799"/>
      <c r="BL205" s="1799"/>
      <c r="BM205" s="1799"/>
      <c r="BN205" s="1799"/>
      <c r="BO205" s="1799"/>
      <c r="BP205" s="1799"/>
      <c r="BQ205" s="1799"/>
      <c r="BR205" s="1799"/>
      <c r="BS205" s="1799"/>
      <c r="BT205" s="1799"/>
      <c r="BU205" s="1799"/>
      <c r="BV205" s="1799"/>
      <c r="BW205" s="1799"/>
      <c r="BX205" s="1799"/>
      <c r="BY205" s="1799"/>
      <c r="BZ205" s="1799"/>
      <c r="CA205" s="1799"/>
      <c r="CB205" s="1799"/>
      <c r="CC205" s="1799"/>
      <c r="CD205" s="1799"/>
      <c r="CE205" s="1799"/>
      <c r="CF205" s="1799"/>
      <c r="CG205" s="1799"/>
      <c r="CH205" s="1799"/>
      <c r="CI205" s="1799"/>
      <c r="CJ205" s="1799"/>
      <c r="CK205" s="1799"/>
      <c r="CL205" s="1799"/>
      <c r="CM205" s="1799"/>
      <c r="CN205" s="1799"/>
      <c r="CO205" s="1799"/>
      <c r="CP205" s="1799"/>
      <c r="CQ205" s="1799"/>
      <c r="CR205" s="1799"/>
      <c r="CS205" s="1799"/>
      <c r="CT205" s="1799"/>
      <c r="CU205" s="1799"/>
      <c r="CV205" s="1799"/>
      <c r="CW205" s="1799"/>
      <c r="CX205" s="1799"/>
      <c r="CY205" s="1799"/>
      <c r="CZ205" s="1799"/>
      <c r="DA205" s="1799"/>
      <c r="DB205" s="1799"/>
      <c r="DC205" s="1799"/>
      <c r="DD205" s="1799"/>
      <c r="DE205" s="1799"/>
      <c r="DF205" s="1799"/>
      <c r="DG205" s="1799"/>
      <c r="DH205" s="1799"/>
      <c r="DI205" s="1799"/>
      <c r="DJ205" s="1799"/>
      <c r="DK205" s="1799"/>
      <c r="DL205" s="1799"/>
      <c r="DM205" s="1799"/>
      <c r="DN205" s="1799"/>
      <c r="DO205" s="1799"/>
      <c r="DP205" s="1799"/>
      <c r="DQ205" s="1799"/>
      <c r="DR205" s="1799"/>
      <c r="DS205" s="1799"/>
      <c r="DT205" s="1799"/>
      <c r="DU205" s="1799"/>
      <c r="DV205" s="1799"/>
      <c r="DW205" s="1799"/>
      <c r="DX205" s="1799"/>
      <c r="DY205" s="1799"/>
      <c r="DZ205" s="1799"/>
      <c r="EA205" s="1799"/>
      <c r="EB205" s="1799"/>
      <c r="EC205" s="1799"/>
      <c r="ED205" s="1799"/>
      <c r="EE205" s="1799"/>
      <c r="EF205" s="1799"/>
      <c r="EG205" s="1799"/>
      <c r="EH205" s="1799"/>
      <c r="EI205" s="1799"/>
      <c r="EJ205" s="1799"/>
      <c r="EK205" s="1799"/>
      <c r="EL205" s="1799"/>
      <c r="EM205" s="1799"/>
      <c r="EN205" s="1799"/>
      <c r="EO205" s="1799"/>
      <c r="EP205" s="1799"/>
      <c r="EQ205" s="1799"/>
      <c r="ER205" s="1799"/>
      <c r="ES205" s="1799"/>
      <c r="ET205" s="1799"/>
      <c r="EU205" s="1799"/>
      <c r="EV205" s="1799"/>
      <c r="EW205" s="1799"/>
      <c r="EX205" s="1799"/>
      <c r="EY205" s="1799"/>
      <c r="EZ205" s="1799"/>
      <c r="FA205" s="1799"/>
      <c r="FB205" s="1799"/>
      <c r="FC205" s="1799"/>
      <c r="FD205" s="1799"/>
      <c r="FE205" s="1799"/>
      <c r="FF205" s="1799"/>
      <c r="FG205" s="1799"/>
      <c r="FH205" s="1799"/>
      <c r="FI205" s="1799"/>
      <c r="FJ205" s="1799"/>
      <c r="FK205" s="1799"/>
      <c r="FL205" s="1799"/>
      <c r="FM205" s="1799"/>
      <c r="FN205" s="1799"/>
      <c r="FO205" s="1799"/>
      <c r="FP205" s="1799"/>
      <c r="FQ205" s="1799"/>
      <c r="FR205" s="1799"/>
      <c r="FS205" s="1799"/>
      <c r="FT205" s="1799"/>
      <c r="FU205" s="1799"/>
      <c r="FV205" s="1799"/>
      <c r="FW205" s="1799"/>
      <c r="FX205" s="1799"/>
      <c r="FY205" s="1799"/>
      <c r="FZ205" s="1799"/>
      <c r="GA205" s="1799"/>
      <c r="GB205" s="1799"/>
      <c r="GC205" s="1799"/>
      <c r="GD205" s="1799"/>
      <c r="GE205" s="1799"/>
      <c r="GF205" s="1799"/>
      <c r="GG205" s="1799"/>
      <c r="GH205" s="1799"/>
      <c r="GI205" s="1799"/>
      <c r="GJ205" s="1799"/>
      <c r="GK205" s="1799"/>
      <c r="GL205" s="1799"/>
      <c r="GM205" s="1799"/>
      <c r="GN205" s="1799"/>
      <c r="GO205" s="1799"/>
      <c r="GP205" s="1799"/>
      <c r="GQ205" s="1799"/>
      <c r="GR205" s="1799"/>
      <c r="GS205" s="1799"/>
    </row>
    <row r="206" spans="1:201" ht="3" customHeight="1" x14ac:dyDescent="0.2">
      <c r="B206" s="1852"/>
      <c r="C206" s="1809"/>
      <c r="D206" s="1809"/>
    </row>
    <row r="207" spans="1:201" ht="63" customHeight="1" x14ac:dyDescent="0.2">
      <c r="B207" s="2004" t="s">
        <v>571</v>
      </c>
      <c r="C207" s="2005"/>
      <c r="D207" s="2005"/>
      <c r="E207" s="2005"/>
      <c r="F207" s="2005"/>
      <c r="G207" s="2005"/>
      <c r="H207" s="2005"/>
      <c r="I207" s="2005"/>
      <c r="J207" s="2005"/>
      <c r="K207" s="2005"/>
      <c r="L207" s="2005"/>
      <c r="M207" s="2005"/>
      <c r="N207" s="2005"/>
      <c r="O207" s="2005"/>
      <c r="P207" s="2005"/>
      <c r="Q207" s="2005"/>
      <c r="R207" s="2005"/>
      <c r="S207" s="1822"/>
      <c r="T207" s="1822"/>
      <c r="U207" s="1822"/>
    </row>
    <row r="208" spans="1:201" x14ac:dyDescent="0.2">
      <c r="I208" s="1783"/>
      <c r="J208" s="1783"/>
      <c r="K208" s="1783"/>
      <c r="L208" s="1783"/>
      <c r="M208" s="1783"/>
      <c r="N208" s="1783"/>
      <c r="O208" s="1783"/>
      <c r="P208" s="1783"/>
      <c r="Q208" s="1784"/>
      <c r="R208" s="1783"/>
    </row>
    <row r="209" spans="1:22" ht="63" customHeight="1" x14ac:dyDescent="0.2">
      <c r="A209" s="1785" t="s">
        <v>183</v>
      </c>
      <c r="B209" s="2015" t="s">
        <v>218</v>
      </c>
      <c r="C209" s="2016"/>
      <c r="D209" s="2016"/>
      <c r="E209" s="2016"/>
      <c r="F209" s="2016"/>
      <c r="G209" s="2016"/>
      <c r="H209" s="2016"/>
      <c r="I209" s="2016"/>
      <c r="J209" s="2016"/>
      <c r="K209" s="2016"/>
      <c r="L209" s="2016"/>
      <c r="M209" s="2016"/>
      <c r="N209" s="2016"/>
      <c r="O209" s="2016"/>
      <c r="P209" s="2016"/>
      <c r="Q209" s="2016"/>
      <c r="R209" s="2016"/>
      <c r="S209" s="1813"/>
      <c r="T209" s="1813"/>
      <c r="U209" s="1813"/>
      <c r="V209" s="1786"/>
    </row>
    <row r="210" spans="1:22" ht="63" customHeight="1" x14ac:dyDescent="0.2">
      <c r="A210" s="1787"/>
      <c r="B210" s="1788" t="s">
        <v>68</v>
      </c>
      <c r="C210" s="1790" t="s">
        <v>6</v>
      </c>
      <c r="D210" s="1790" t="s">
        <v>7</v>
      </c>
      <c r="E210" s="1790" t="s">
        <v>8</v>
      </c>
      <c r="F210" s="1861" t="s">
        <v>140</v>
      </c>
      <c r="G210" s="1791" t="s">
        <v>180</v>
      </c>
      <c r="H210" s="1792" t="s">
        <v>224</v>
      </c>
      <c r="I210" s="1793" t="s">
        <v>235</v>
      </c>
      <c r="J210" s="1793" t="s">
        <v>288</v>
      </c>
      <c r="K210" s="1793" t="s">
        <v>323</v>
      </c>
      <c r="L210" s="1793" t="s">
        <v>335</v>
      </c>
      <c r="M210" s="1814" t="s">
        <v>386</v>
      </c>
      <c r="N210" s="1793" t="s">
        <v>410</v>
      </c>
      <c r="O210" s="1793" t="s">
        <v>425</v>
      </c>
      <c r="P210" s="1793" t="s">
        <v>458</v>
      </c>
      <c r="Q210" s="1815" t="s">
        <v>600</v>
      </c>
      <c r="R210" s="1793" t="s">
        <v>653</v>
      </c>
      <c r="S210" s="1793" t="s">
        <v>660</v>
      </c>
      <c r="T210" s="1793" t="s">
        <v>700</v>
      </c>
      <c r="U210" s="1793" t="s">
        <v>704</v>
      </c>
      <c r="V210" s="1794" t="s">
        <v>706</v>
      </c>
    </row>
    <row r="211" spans="1:22" ht="15" x14ac:dyDescent="0.2">
      <c r="A211" s="1795"/>
      <c r="B211" s="1796" t="s">
        <v>204</v>
      </c>
      <c r="C211" s="1798" t="s">
        <v>10</v>
      </c>
      <c r="D211" s="1798" t="s">
        <v>10</v>
      </c>
      <c r="E211" s="1798" t="s">
        <v>10</v>
      </c>
      <c r="F211" s="1798" t="s">
        <v>10</v>
      </c>
      <c r="G211" s="1797">
        <v>28.888000000000002</v>
      </c>
      <c r="H211" s="1816" t="s">
        <v>10</v>
      </c>
      <c r="I211" s="1816" t="s">
        <v>10</v>
      </c>
      <c r="J211" s="1816" t="s">
        <v>10</v>
      </c>
      <c r="K211" s="1816" t="s">
        <v>10</v>
      </c>
      <c r="L211" s="1816" t="s">
        <v>10</v>
      </c>
      <c r="M211" s="1816" t="s">
        <v>10</v>
      </c>
      <c r="N211" s="1816" t="s">
        <v>10</v>
      </c>
      <c r="O211" s="1816" t="s">
        <v>10</v>
      </c>
      <c r="P211" s="1816" t="s">
        <v>10</v>
      </c>
      <c r="Q211" s="1817" t="s">
        <v>10</v>
      </c>
      <c r="R211" s="1816" t="s">
        <v>10</v>
      </c>
      <c r="S211" s="1816" t="s">
        <v>10</v>
      </c>
      <c r="T211" s="1816" t="s">
        <v>10</v>
      </c>
      <c r="U211" s="1816" t="s">
        <v>10</v>
      </c>
      <c r="V211" s="1865" t="s">
        <v>10</v>
      </c>
    </row>
    <row r="212" spans="1:22" ht="15" x14ac:dyDescent="0.2">
      <c r="A212" s="1795"/>
      <c r="B212" s="1801" t="s">
        <v>205</v>
      </c>
      <c r="C212" s="1798" t="s">
        <v>10</v>
      </c>
      <c r="D212" s="1798" t="s">
        <v>10</v>
      </c>
      <c r="E212" s="1798" t="s">
        <v>10</v>
      </c>
      <c r="F212" s="1798" t="s">
        <v>10</v>
      </c>
      <c r="G212" s="1797">
        <v>57.124000000000002</v>
      </c>
      <c r="H212" s="1816" t="s">
        <v>10</v>
      </c>
      <c r="I212" s="1816" t="s">
        <v>10</v>
      </c>
      <c r="J212" s="1816" t="s">
        <v>10</v>
      </c>
      <c r="K212" s="1816" t="s">
        <v>10</v>
      </c>
      <c r="L212" s="1816" t="s">
        <v>10</v>
      </c>
      <c r="M212" s="1816" t="s">
        <v>10</v>
      </c>
      <c r="N212" s="1816" t="s">
        <v>10</v>
      </c>
      <c r="O212" s="1816" t="s">
        <v>10</v>
      </c>
      <c r="P212" s="1816" t="s">
        <v>10</v>
      </c>
      <c r="Q212" s="1817" t="s">
        <v>10</v>
      </c>
      <c r="R212" s="1816" t="s">
        <v>10</v>
      </c>
      <c r="S212" s="1816" t="s">
        <v>10</v>
      </c>
      <c r="T212" s="1816" t="s">
        <v>10</v>
      </c>
      <c r="U212" s="1816" t="s">
        <v>10</v>
      </c>
      <c r="V212" s="1818" t="s">
        <v>10</v>
      </c>
    </row>
    <row r="213" spans="1:22" ht="15" x14ac:dyDescent="0.2">
      <c r="A213" s="1862"/>
      <c r="B213" s="1866" t="s">
        <v>206</v>
      </c>
      <c r="C213" s="1798" t="s">
        <v>10</v>
      </c>
      <c r="D213" s="1798" t="s">
        <v>10</v>
      </c>
      <c r="E213" s="1798" t="s">
        <v>10</v>
      </c>
      <c r="F213" s="1798" t="s">
        <v>10</v>
      </c>
      <c r="G213" s="1797">
        <v>3.6670000000000003</v>
      </c>
      <c r="H213" s="1816" t="s">
        <v>10</v>
      </c>
      <c r="I213" s="1816" t="s">
        <v>10</v>
      </c>
      <c r="J213" s="1816" t="s">
        <v>10</v>
      </c>
      <c r="K213" s="1816" t="s">
        <v>10</v>
      </c>
      <c r="L213" s="1816" t="s">
        <v>10</v>
      </c>
      <c r="M213" s="1816" t="s">
        <v>10</v>
      </c>
      <c r="N213" s="1816" t="s">
        <v>10</v>
      </c>
      <c r="O213" s="1816" t="s">
        <v>10</v>
      </c>
      <c r="P213" s="1816" t="s">
        <v>10</v>
      </c>
      <c r="Q213" s="1817" t="s">
        <v>10</v>
      </c>
      <c r="R213" s="1867" t="s">
        <v>10</v>
      </c>
      <c r="S213" s="1867" t="s">
        <v>10</v>
      </c>
      <c r="T213" s="1867" t="s">
        <v>10</v>
      </c>
      <c r="U213" s="1867" t="s">
        <v>10</v>
      </c>
      <c r="V213" s="1868" t="s">
        <v>10</v>
      </c>
    </row>
    <row r="214" spans="1:22" ht="15" x14ac:dyDescent="0.2">
      <c r="A214" s="1811"/>
      <c r="B214" s="1869" t="s">
        <v>208</v>
      </c>
      <c r="C214" s="1805" t="s">
        <v>10</v>
      </c>
      <c r="D214" s="1805" t="s">
        <v>10</v>
      </c>
      <c r="E214" s="1805" t="s">
        <v>10</v>
      </c>
      <c r="F214" s="1805" t="s">
        <v>10</v>
      </c>
      <c r="G214" s="1804">
        <v>10.321</v>
      </c>
      <c r="H214" s="1819" t="s">
        <v>10</v>
      </c>
      <c r="I214" s="1819" t="s">
        <v>10</v>
      </c>
      <c r="J214" s="1819" t="s">
        <v>10</v>
      </c>
      <c r="K214" s="1819" t="s">
        <v>10</v>
      </c>
      <c r="L214" s="1819" t="s">
        <v>10</v>
      </c>
      <c r="M214" s="1819" t="s">
        <v>10</v>
      </c>
      <c r="N214" s="1819" t="s">
        <v>10</v>
      </c>
      <c r="O214" s="1819" t="s">
        <v>10</v>
      </c>
      <c r="P214" s="1819" t="s">
        <v>10</v>
      </c>
      <c r="Q214" s="1820" t="s">
        <v>10</v>
      </c>
      <c r="R214" s="1819" t="s">
        <v>10</v>
      </c>
      <c r="S214" s="1819" t="s">
        <v>10</v>
      </c>
      <c r="T214" s="1819" t="s">
        <v>10</v>
      </c>
      <c r="U214" s="1819" t="s">
        <v>10</v>
      </c>
      <c r="V214" s="1828" t="s">
        <v>10</v>
      </c>
    </row>
    <row r="215" spans="1:22" ht="3" customHeight="1" x14ac:dyDescent="0.2">
      <c r="B215" s="1852"/>
      <c r="C215" s="1809"/>
      <c r="D215" s="1809"/>
    </row>
    <row r="216" spans="1:22" ht="63" customHeight="1" x14ac:dyDescent="0.2">
      <c r="B216" s="2013" t="s">
        <v>570</v>
      </c>
      <c r="C216" s="2014"/>
      <c r="D216" s="2014"/>
      <c r="E216" s="2014"/>
      <c r="F216" s="2014"/>
      <c r="G216" s="2014"/>
      <c r="H216" s="2014"/>
      <c r="I216" s="2014"/>
      <c r="J216" s="2014"/>
      <c r="K216" s="2014"/>
      <c r="L216" s="2014"/>
      <c r="M216" s="2014"/>
      <c r="N216" s="2014"/>
      <c r="O216" s="2014"/>
      <c r="P216" s="2014"/>
      <c r="Q216" s="2014"/>
      <c r="R216" s="2014"/>
      <c r="S216" s="2014"/>
      <c r="T216" s="2014"/>
      <c r="U216" s="2014"/>
      <c r="V216" s="2014"/>
    </row>
    <row r="217" spans="1:22" x14ac:dyDescent="0.2">
      <c r="I217" s="1783"/>
      <c r="J217" s="1783"/>
      <c r="K217" s="1783"/>
      <c r="L217" s="1783"/>
      <c r="M217" s="1783"/>
      <c r="N217" s="1783"/>
      <c r="O217" s="1783"/>
      <c r="P217" s="1783"/>
      <c r="Q217" s="1784"/>
      <c r="R217" s="1783"/>
    </row>
    <row r="218" spans="1:22" ht="63" customHeight="1" x14ac:dyDescent="0.2">
      <c r="A218" s="1785" t="s">
        <v>184</v>
      </c>
      <c r="B218" s="2015" t="s">
        <v>219</v>
      </c>
      <c r="C218" s="2016"/>
      <c r="D218" s="2016"/>
      <c r="E218" s="2016"/>
      <c r="F218" s="2016"/>
      <c r="G218" s="2016"/>
      <c r="H218" s="2016"/>
      <c r="I218" s="2016"/>
      <c r="J218" s="2016"/>
      <c r="K218" s="2016"/>
      <c r="L218" s="2016"/>
      <c r="M218" s="2016"/>
      <c r="N218" s="2016"/>
      <c r="O218" s="2016"/>
      <c r="P218" s="2016"/>
      <c r="Q218" s="2016"/>
      <c r="R218" s="2016"/>
      <c r="S218" s="1813"/>
      <c r="T218" s="1813"/>
      <c r="U218" s="1813"/>
      <c r="V218" s="1786"/>
    </row>
    <row r="219" spans="1:22" ht="63" customHeight="1" x14ac:dyDescent="0.2">
      <c r="A219" s="1787"/>
      <c r="B219" s="1788" t="s">
        <v>68</v>
      </c>
      <c r="C219" s="1790" t="s">
        <v>6</v>
      </c>
      <c r="D219" s="1790" t="s">
        <v>7</v>
      </c>
      <c r="E219" s="1790" t="s">
        <v>8</v>
      </c>
      <c r="F219" s="1861" t="s">
        <v>140</v>
      </c>
      <c r="G219" s="1791" t="s">
        <v>180</v>
      </c>
      <c r="H219" s="1792" t="s">
        <v>224</v>
      </c>
      <c r="I219" s="1793" t="s">
        <v>235</v>
      </c>
      <c r="J219" s="1793" t="s">
        <v>288</v>
      </c>
      <c r="K219" s="1793" t="s">
        <v>323</v>
      </c>
      <c r="L219" s="1793" t="s">
        <v>335</v>
      </c>
      <c r="M219" s="1814" t="s">
        <v>386</v>
      </c>
      <c r="N219" s="1793" t="s">
        <v>410</v>
      </c>
      <c r="O219" s="1793" t="s">
        <v>425</v>
      </c>
      <c r="P219" s="1793" t="s">
        <v>458</v>
      </c>
      <c r="Q219" s="1815" t="s">
        <v>600</v>
      </c>
      <c r="R219" s="1793" t="s">
        <v>653</v>
      </c>
      <c r="S219" s="1793" t="s">
        <v>660</v>
      </c>
      <c r="T219" s="1793" t="s">
        <v>700</v>
      </c>
      <c r="U219" s="1793" t="s">
        <v>704</v>
      </c>
      <c r="V219" s="1794" t="s">
        <v>706</v>
      </c>
    </row>
    <row r="220" spans="1:22" ht="15" x14ac:dyDescent="0.2">
      <c r="A220" s="1795"/>
      <c r="B220" s="1796" t="s">
        <v>204</v>
      </c>
      <c r="C220" s="1798" t="s">
        <v>10</v>
      </c>
      <c r="D220" s="1798" t="s">
        <v>10</v>
      </c>
      <c r="E220" s="1798" t="s">
        <v>10</v>
      </c>
      <c r="F220" s="1798" t="s">
        <v>10</v>
      </c>
      <c r="G220" s="1797">
        <v>19.972000000000001</v>
      </c>
      <c r="H220" s="1816" t="s">
        <v>10</v>
      </c>
      <c r="I220" s="1816" t="s">
        <v>10</v>
      </c>
      <c r="J220" s="1816" t="s">
        <v>10</v>
      </c>
      <c r="K220" s="1816" t="s">
        <v>10</v>
      </c>
      <c r="L220" s="1816" t="s">
        <v>10</v>
      </c>
      <c r="M220" s="1816" t="s">
        <v>10</v>
      </c>
      <c r="N220" s="1816" t="s">
        <v>10</v>
      </c>
      <c r="O220" s="1816" t="s">
        <v>10</v>
      </c>
      <c r="P220" s="1816" t="s">
        <v>10</v>
      </c>
      <c r="Q220" s="1817" t="s">
        <v>10</v>
      </c>
      <c r="R220" s="1816" t="s">
        <v>10</v>
      </c>
      <c r="S220" s="1816" t="s">
        <v>10</v>
      </c>
      <c r="T220" s="1816" t="s">
        <v>10</v>
      </c>
      <c r="U220" s="1816" t="s">
        <v>10</v>
      </c>
      <c r="V220" s="1865" t="s">
        <v>10</v>
      </c>
    </row>
    <row r="221" spans="1:22" ht="15" x14ac:dyDescent="0.2">
      <c r="A221" s="1795"/>
      <c r="B221" s="1801" t="s">
        <v>205</v>
      </c>
      <c r="C221" s="1798" t="s">
        <v>10</v>
      </c>
      <c r="D221" s="1798" t="s">
        <v>10</v>
      </c>
      <c r="E221" s="1798" t="s">
        <v>10</v>
      </c>
      <c r="F221" s="1798" t="s">
        <v>10</v>
      </c>
      <c r="G221" s="1797">
        <v>49.606999999999999</v>
      </c>
      <c r="H221" s="1816" t="s">
        <v>10</v>
      </c>
      <c r="I221" s="1816" t="s">
        <v>10</v>
      </c>
      <c r="J221" s="1816" t="s">
        <v>10</v>
      </c>
      <c r="K221" s="1816" t="s">
        <v>10</v>
      </c>
      <c r="L221" s="1816" t="s">
        <v>10</v>
      </c>
      <c r="M221" s="1816" t="s">
        <v>10</v>
      </c>
      <c r="N221" s="1816" t="s">
        <v>10</v>
      </c>
      <c r="O221" s="1816" t="s">
        <v>10</v>
      </c>
      <c r="P221" s="1816" t="s">
        <v>10</v>
      </c>
      <c r="Q221" s="1817" t="s">
        <v>10</v>
      </c>
      <c r="R221" s="1816" t="s">
        <v>10</v>
      </c>
      <c r="S221" s="1816" t="s">
        <v>10</v>
      </c>
      <c r="T221" s="1816" t="s">
        <v>10</v>
      </c>
      <c r="U221" s="1816" t="s">
        <v>10</v>
      </c>
      <c r="V221" s="1818" t="s">
        <v>10</v>
      </c>
    </row>
    <row r="222" spans="1:22" ht="15" x14ac:dyDescent="0.2">
      <c r="A222" s="1811"/>
      <c r="B222" s="1866" t="s">
        <v>206</v>
      </c>
      <c r="C222" s="1798" t="s">
        <v>10</v>
      </c>
      <c r="D222" s="1798" t="s">
        <v>10</v>
      </c>
      <c r="E222" s="1798" t="s">
        <v>10</v>
      </c>
      <c r="F222" s="1798" t="s">
        <v>10</v>
      </c>
      <c r="G222" s="1797">
        <v>9.3919999999999995</v>
      </c>
      <c r="H222" s="1816" t="s">
        <v>10</v>
      </c>
      <c r="I222" s="1816" t="s">
        <v>10</v>
      </c>
      <c r="J222" s="1816" t="s">
        <v>10</v>
      </c>
      <c r="K222" s="1816" t="s">
        <v>10</v>
      </c>
      <c r="L222" s="1816" t="s">
        <v>10</v>
      </c>
      <c r="M222" s="1816" t="s">
        <v>10</v>
      </c>
      <c r="N222" s="1816" t="s">
        <v>10</v>
      </c>
      <c r="O222" s="1816" t="s">
        <v>10</v>
      </c>
      <c r="P222" s="1816" t="s">
        <v>10</v>
      </c>
      <c r="Q222" s="1817" t="s">
        <v>10</v>
      </c>
      <c r="R222" s="1867" t="s">
        <v>10</v>
      </c>
      <c r="S222" s="1867" t="s">
        <v>10</v>
      </c>
      <c r="T222" s="1867" t="s">
        <v>10</v>
      </c>
      <c r="U222" s="1867" t="s">
        <v>10</v>
      </c>
      <c r="V222" s="1868" t="s">
        <v>10</v>
      </c>
    </row>
    <row r="223" spans="1:22" ht="15" x14ac:dyDescent="0.2">
      <c r="A223" s="1811"/>
      <c r="B223" s="1869" t="s">
        <v>208</v>
      </c>
      <c r="C223" s="1805" t="s">
        <v>10</v>
      </c>
      <c r="D223" s="1805" t="s">
        <v>10</v>
      </c>
      <c r="E223" s="1805" t="s">
        <v>10</v>
      </c>
      <c r="F223" s="1805" t="s">
        <v>10</v>
      </c>
      <c r="G223" s="1804">
        <v>21.029</v>
      </c>
      <c r="H223" s="1819" t="s">
        <v>10</v>
      </c>
      <c r="I223" s="1819" t="s">
        <v>10</v>
      </c>
      <c r="J223" s="1819" t="s">
        <v>10</v>
      </c>
      <c r="K223" s="1819" t="s">
        <v>10</v>
      </c>
      <c r="L223" s="1819" t="s">
        <v>10</v>
      </c>
      <c r="M223" s="1819" t="s">
        <v>10</v>
      </c>
      <c r="N223" s="1819" t="s">
        <v>10</v>
      </c>
      <c r="O223" s="1819" t="s">
        <v>10</v>
      </c>
      <c r="P223" s="1819" t="s">
        <v>10</v>
      </c>
      <c r="Q223" s="1820" t="s">
        <v>10</v>
      </c>
      <c r="R223" s="1819" t="s">
        <v>10</v>
      </c>
      <c r="S223" s="1819" t="s">
        <v>10</v>
      </c>
      <c r="T223" s="1819" t="s">
        <v>10</v>
      </c>
      <c r="U223" s="1819" t="s">
        <v>10</v>
      </c>
      <c r="V223" s="1828" t="s">
        <v>10</v>
      </c>
    </row>
    <row r="224" spans="1:22" ht="3" customHeight="1" x14ac:dyDescent="0.2">
      <c r="B224" s="1852"/>
      <c r="C224" s="1809"/>
      <c r="D224" s="1809"/>
    </row>
    <row r="225" spans="1:22" ht="63" customHeight="1" x14ac:dyDescent="0.2">
      <c r="B225" s="2013" t="s">
        <v>572</v>
      </c>
      <c r="C225" s="2014"/>
      <c r="D225" s="2014"/>
      <c r="E225" s="2014"/>
      <c r="F225" s="2014"/>
      <c r="G225" s="2014"/>
      <c r="H225" s="2014"/>
      <c r="I225" s="2014"/>
      <c r="J225" s="2014"/>
      <c r="K225" s="2014"/>
      <c r="L225" s="2014"/>
      <c r="M225" s="2014"/>
      <c r="N225" s="2014"/>
      <c r="O225" s="2014"/>
      <c r="P225" s="2014"/>
      <c r="Q225" s="2014"/>
      <c r="R225" s="2014"/>
      <c r="S225" s="2014"/>
      <c r="T225" s="2014"/>
      <c r="U225" s="2014"/>
      <c r="V225" s="2014"/>
    </row>
    <row r="227" spans="1:22" ht="63" customHeight="1" x14ac:dyDescent="0.2">
      <c r="A227" s="1785" t="s">
        <v>185</v>
      </c>
      <c r="B227" s="2015" t="s">
        <v>220</v>
      </c>
      <c r="C227" s="2016"/>
      <c r="D227" s="2016"/>
      <c r="E227" s="2016"/>
      <c r="F227" s="2016"/>
      <c r="G227" s="2016"/>
      <c r="H227" s="2016"/>
      <c r="I227" s="2016"/>
      <c r="J227" s="2016"/>
      <c r="K227" s="2016"/>
      <c r="L227" s="2016"/>
      <c r="M227" s="2016"/>
      <c r="N227" s="2016"/>
      <c r="O227" s="2016"/>
      <c r="P227" s="2016"/>
      <c r="Q227" s="2016"/>
      <c r="R227" s="2016"/>
      <c r="S227" s="1813"/>
      <c r="T227" s="1813"/>
      <c r="U227" s="1813"/>
      <c r="V227" s="1786"/>
    </row>
    <row r="228" spans="1:22" ht="63" customHeight="1" x14ac:dyDescent="0.2">
      <c r="A228" s="1787"/>
      <c r="B228" s="1788" t="s">
        <v>68</v>
      </c>
      <c r="C228" s="1790" t="s">
        <v>6</v>
      </c>
      <c r="D228" s="1790" t="s">
        <v>7</v>
      </c>
      <c r="E228" s="1790" t="s">
        <v>8</v>
      </c>
      <c r="F228" s="1861" t="s">
        <v>140</v>
      </c>
      <c r="G228" s="1791" t="s">
        <v>180</v>
      </c>
      <c r="H228" s="1792" t="s">
        <v>224</v>
      </c>
      <c r="I228" s="1793" t="s">
        <v>235</v>
      </c>
      <c r="J228" s="1793" t="s">
        <v>288</v>
      </c>
      <c r="K228" s="1793" t="s">
        <v>323</v>
      </c>
      <c r="L228" s="1793" t="s">
        <v>335</v>
      </c>
      <c r="M228" s="1814" t="s">
        <v>386</v>
      </c>
      <c r="N228" s="1793" t="s">
        <v>410</v>
      </c>
      <c r="O228" s="1793" t="s">
        <v>425</v>
      </c>
      <c r="P228" s="1793" t="s">
        <v>458</v>
      </c>
      <c r="Q228" s="1815" t="s">
        <v>600</v>
      </c>
      <c r="R228" s="1793" t="s">
        <v>653</v>
      </c>
      <c r="S228" s="1793" t="s">
        <v>660</v>
      </c>
      <c r="T228" s="1793" t="s">
        <v>700</v>
      </c>
      <c r="U228" s="1793" t="s">
        <v>704</v>
      </c>
      <c r="V228" s="1794" t="s">
        <v>706</v>
      </c>
    </row>
    <row r="229" spans="1:22" ht="15" x14ac:dyDescent="0.2">
      <c r="A229" s="1795"/>
      <c r="B229" s="1796" t="s">
        <v>204</v>
      </c>
      <c r="C229" s="1798" t="s">
        <v>10</v>
      </c>
      <c r="D229" s="1798" t="s">
        <v>10</v>
      </c>
      <c r="E229" s="1798" t="s">
        <v>10</v>
      </c>
      <c r="F229" s="1798" t="s">
        <v>10</v>
      </c>
      <c r="G229" s="1797">
        <v>13.256</v>
      </c>
      <c r="H229" s="1816" t="s">
        <v>10</v>
      </c>
      <c r="I229" s="1816" t="s">
        <v>10</v>
      </c>
      <c r="J229" s="1816" t="s">
        <v>10</v>
      </c>
      <c r="K229" s="1816" t="s">
        <v>10</v>
      </c>
      <c r="L229" s="1816" t="s">
        <v>10</v>
      </c>
      <c r="M229" s="1816" t="s">
        <v>10</v>
      </c>
      <c r="N229" s="1816" t="s">
        <v>10</v>
      </c>
      <c r="O229" s="1816" t="s">
        <v>10</v>
      </c>
      <c r="P229" s="1816" t="s">
        <v>10</v>
      </c>
      <c r="Q229" s="1817" t="s">
        <v>10</v>
      </c>
      <c r="R229" s="1816" t="s">
        <v>10</v>
      </c>
      <c r="S229" s="1816" t="s">
        <v>10</v>
      </c>
      <c r="T229" s="1816" t="s">
        <v>10</v>
      </c>
      <c r="U229" s="1816" t="s">
        <v>10</v>
      </c>
      <c r="V229" s="1865" t="s">
        <v>10</v>
      </c>
    </row>
    <row r="230" spans="1:22" ht="15" x14ac:dyDescent="0.2">
      <c r="A230" s="1795"/>
      <c r="B230" s="1801" t="s">
        <v>205</v>
      </c>
      <c r="C230" s="1798" t="s">
        <v>10</v>
      </c>
      <c r="D230" s="1798" t="s">
        <v>10</v>
      </c>
      <c r="E230" s="1798" t="s">
        <v>10</v>
      </c>
      <c r="F230" s="1798" t="s">
        <v>10</v>
      </c>
      <c r="G230" s="1797">
        <v>80.037999999999997</v>
      </c>
      <c r="H230" s="1816" t="s">
        <v>10</v>
      </c>
      <c r="I230" s="1816" t="s">
        <v>10</v>
      </c>
      <c r="J230" s="1816" t="s">
        <v>10</v>
      </c>
      <c r="K230" s="1816" t="s">
        <v>10</v>
      </c>
      <c r="L230" s="1816" t="s">
        <v>10</v>
      </c>
      <c r="M230" s="1816" t="s">
        <v>10</v>
      </c>
      <c r="N230" s="1816" t="s">
        <v>10</v>
      </c>
      <c r="O230" s="1816" t="s">
        <v>10</v>
      </c>
      <c r="P230" s="1816" t="s">
        <v>10</v>
      </c>
      <c r="Q230" s="1817" t="s">
        <v>10</v>
      </c>
      <c r="R230" s="1816" t="s">
        <v>10</v>
      </c>
      <c r="S230" s="1816" t="s">
        <v>10</v>
      </c>
      <c r="T230" s="1816" t="s">
        <v>10</v>
      </c>
      <c r="U230" s="1816" t="s">
        <v>10</v>
      </c>
      <c r="V230" s="1818" t="s">
        <v>10</v>
      </c>
    </row>
    <row r="231" spans="1:22" ht="15" x14ac:dyDescent="0.2">
      <c r="A231" s="1811"/>
      <c r="B231" s="1866" t="s">
        <v>206</v>
      </c>
      <c r="C231" s="1798" t="s">
        <v>10</v>
      </c>
      <c r="D231" s="1798" t="s">
        <v>10</v>
      </c>
      <c r="E231" s="1798" t="s">
        <v>10</v>
      </c>
      <c r="F231" s="1798" t="s">
        <v>10</v>
      </c>
      <c r="G231" s="1797">
        <v>0.27100000000000002</v>
      </c>
      <c r="H231" s="1816" t="s">
        <v>10</v>
      </c>
      <c r="I231" s="1816" t="s">
        <v>10</v>
      </c>
      <c r="J231" s="1816" t="s">
        <v>10</v>
      </c>
      <c r="K231" s="1816" t="s">
        <v>10</v>
      </c>
      <c r="L231" s="1816" t="s">
        <v>10</v>
      </c>
      <c r="M231" s="1816" t="s">
        <v>10</v>
      </c>
      <c r="N231" s="1816" t="s">
        <v>10</v>
      </c>
      <c r="O231" s="1816" t="s">
        <v>10</v>
      </c>
      <c r="P231" s="1816" t="s">
        <v>10</v>
      </c>
      <c r="Q231" s="1817" t="s">
        <v>10</v>
      </c>
      <c r="R231" s="1867" t="s">
        <v>10</v>
      </c>
      <c r="S231" s="1867" t="s">
        <v>10</v>
      </c>
      <c r="T231" s="1867" t="s">
        <v>10</v>
      </c>
      <c r="U231" s="1867" t="s">
        <v>10</v>
      </c>
      <c r="V231" s="1868" t="s">
        <v>10</v>
      </c>
    </row>
    <row r="232" spans="1:22" ht="15" x14ac:dyDescent="0.2">
      <c r="A232" s="1811"/>
      <c r="B232" s="1869" t="s">
        <v>208</v>
      </c>
      <c r="C232" s="1805" t="s">
        <v>10</v>
      </c>
      <c r="D232" s="1805" t="s">
        <v>10</v>
      </c>
      <c r="E232" s="1805" t="s">
        <v>10</v>
      </c>
      <c r="F232" s="1805" t="s">
        <v>10</v>
      </c>
      <c r="G232" s="1804">
        <v>6.4350000000000005</v>
      </c>
      <c r="H232" s="1819" t="s">
        <v>10</v>
      </c>
      <c r="I232" s="1819" t="s">
        <v>10</v>
      </c>
      <c r="J232" s="1819" t="s">
        <v>10</v>
      </c>
      <c r="K232" s="1819" t="s">
        <v>10</v>
      </c>
      <c r="L232" s="1819" t="s">
        <v>10</v>
      </c>
      <c r="M232" s="1819" t="s">
        <v>10</v>
      </c>
      <c r="N232" s="1819" t="s">
        <v>10</v>
      </c>
      <c r="O232" s="1819" t="s">
        <v>10</v>
      </c>
      <c r="P232" s="1819" t="s">
        <v>10</v>
      </c>
      <c r="Q232" s="1820" t="s">
        <v>10</v>
      </c>
      <c r="R232" s="1819" t="s">
        <v>10</v>
      </c>
      <c r="S232" s="1819" t="s">
        <v>10</v>
      </c>
      <c r="T232" s="1819" t="s">
        <v>10</v>
      </c>
      <c r="U232" s="1819" t="s">
        <v>10</v>
      </c>
      <c r="V232" s="1828" t="s">
        <v>10</v>
      </c>
    </row>
    <row r="233" spans="1:22" ht="3" customHeight="1" x14ac:dyDescent="0.2">
      <c r="B233" s="1852"/>
      <c r="C233" s="1809"/>
      <c r="D233" s="1809"/>
    </row>
    <row r="234" spans="1:22" ht="63" customHeight="1" x14ac:dyDescent="0.2">
      <c r="B234" s="2013" t="s">
        <v>594</v>
      </c>
      <c r="C234" s="2014"/>
      <c r="D234" s="2014"/>
      <c r="E234" s="2014"/>
      <c r="F234" s="2014"/>
      <c r="G234" s="2014"/>
      <c r="H234" s="2014"/>
      <c r="I234" s="2014"/>
      <c r="J234" s="2014"/>
      <c r="K234" s="2014"/>
      <c r="L234" s="2014"/>
      <c r="M234" s="2014"/>
      <c r="N234" s="2014"/>
      <c r="O234" s="2014"/>
      <c r="P234" s="2014"/>
      <c r="Q234" s="2014"/>
      <c r="R234" s="2014"/>
      <c r="S234" s="2014"/>
      <c r="T234" s="2014"/>
      <c r="U234" s="2014"/>
      <c r="V234" s="2014"/>
    </row>
    <row r="235" spans="1:22" ht="15" x14ac:dyDescent="0.2">
      <c r="G235" s="1870"/>
    </row>
    <row r="236" spans="1:22" ht="63" customHeight="1" x14ac:dyDescent="0.2">
      <c r="A236" s="1785" t="s">
        <v>203</v>
      </c>
      <c r="B236" s="2015" t="s">
        <v>221</v>
      </c>
      <c r="C236" s="2016"/>
      <c r="D236" s="2016"/>
      <c r="E236" s="2016"/>
      <c r="F236" s="2016"/>
      <c r="G236" s="2016"/>
      <c r="H236" s="2016"/>
      <c r="I236" s="2016"/>
      <c r="J236" s="2016"/>
      <c r="K236" s="2016"/>
      <c r="L236" s="2016"/>
      <c r="M236" s="2016"/>
      <c r="N236" s="2016"/>
      <c r="O236" s="2016"/>
      <c r="P236" s="2016"/>
      <c r="Q236" s="2016"/>
      <c r="R236" s="2016"/>
      <c r="S236" s="1813"/>
      <c r="T236" s="1813"/>
      <c r="U236" s="1813"/>
      <c r="V236" s="1786"/>
    </row>
    <row r="237" spans="1:22" ht="63" customHeight="1" x14ac:dyDescent="0.2">
      <c r="A237" s="1787"/>
      <c r="B237" s="1788" t="s">
        <v>68</v>
      </c>
      <c r="C237" s="1790" t="s">
        <v>6</v>
      </c>
      <c r="D237" s="1790" t="s">
        <v>7</v>
      </c>
      <c r="E237" s="1790" t="s">
        <v>8</v>
      </c>
      <c r="F237" s="1861" t="s">
        <v>140</v>
      </c>
      <c r="G237" s="1791" t="s">
        <v>180</v>
      </c>
      <c r="H237" s="1792" t="s">
        <v>224</v>
      </c>
      <c r="I237" s="1793" t="s">
        <v>235</v>
      </c>
      <c r="J237" s="1793" t="s">
        <v>288</v>
      </c>
      <c r="K237" s="1793" t="s">
        <v>323</v>
      </c>
      <c r="L237" s="1793" t="s">
        <v>335</v>
      </c>
      <c r="M237" s="1814" t="s">
        <v>386</v>
      </c>
      <c r="N237" s="1793" t="s">
        <v>410</v>
      </c>
      <c r="O237" s="1793" t="s">
        <v>425</v>
      </c>
      <c r="P237" s="1793" t="s">
        <v>458</v>
      </c>
      <c r="Q237" s="1815" t="s">
        <v>600</v>
      </c>
      <c r="R237" s="1793" t="s">
        <v>653</v>
      </c>
      <c r="S237" s="1793" t="s">
        <v>660</v>
      </c>
      <c r="T237" s="1793" t="s">
        <v>700</v>
      </c>
      <c r="U237" s="1793" t="s">
        <v>704</v>
      </c>
      <c r="V237" s="1794" t="s">
        <v>706</v>
      </c>
    </row>
    <row r="238" spans="1:22" ht="15" x14ac:dyDescent="0.2">
      <c r="A238" s="1795"/>
      <c r="B238" s="1796" t="s">
        <v>204</v>
      </c>
      <c r="C238" s="1798" t="s">
        <v>10</v>
      </c>
      <c r="D238" s="1798" t="s">
        <v>10</v>
      </c>
      <c r="E238" s="1798" t="s">
        <v>10</v>
      </c>
      <c r="F238" s="1798" t="s">
        <v>10</v>
      </c>
      <c r="G238" s="1797">
        <v>30.696000000000002</v>
      </c>
      <c r="H238" s="1816" t="s">
        <v>10</v>
      </c>
      <c r="I238" s="1816" t="s">
        <v>10</v>
      </c>
      <c r="J238" s="1816" t="s">
        <v>10</v>
      </c>
      <c r="K238" s="1816" t="s">
        <v>10</v>
      </c>
      <c r="L238" s="1816" t="s">
        <v>10</v>
      </c>
      <c r="M238" s="1816" t="s">
        <v>10</v>
      </c>
      <c r="N238" s="1816" t="s">
        <v>10</v>
      </c>
      <c r="O238" s="1816" t="s">
        <v>10</v>
      </c>
      <c r="P238" s="1816" t="s">
        <v>10</v>
      </c>
      <c r="Q238" s="1817" t="s">
        <v>10</v>
      </c>
      <c r="R238" s="1816" t="s">
        <v>10</v>
      </c>
      <c r="S238" s="1816" t="s">
        <v>10</v>
      </c>
      <c r="T238" s="1816" t="s">
        <v>10</v>
      </c>
      <c r="U238" s="1816" t="s">
        <v>10</v>
      </c>
      <c r="V238" s="1865" t="s">
        <v>10</v>
      </c>
    </row>
    <row r="239" spans="1:22" ht="15" x14ac:dyDescent="0.2">
      <c r="A239" s="1795"/>
      <c r="B239" s="1801" t="s">
        <v>205</v>
      </c>
      <c r="C239" s="1798" t="s">
        <v>10</v>
      </c>
      <c r="D239" s="1798" t="s">
        <v>10</v>
      </c>
      <c r="E239" s="1798" t="s">
        <v>10</v>
      </c>
      <c r="F239" s="1798" t="s">
        <v>10</v>
      </c>
      <c r="G239" s="1797">
        <v>44.741</v>
      </c>
      <c r="H239" s="1816" t="s">
        <v>10</v>
      </c>
      <c r="I239" s="1816" t="s">
        <v>10</v>
      </c>
      <c r="J239" s="1816" t="s">
        <v>10</v>
      </c>
      <c r="K239" s="1816" t="s">
        <v>10</v>
      </c>
      <c r="L239" s="1816" t="s">
        <v>10</v>
      </c>
      <c r="M239" s="1816" t="s">
        <v>10</v>
      </c>
      <c r="N239" s="1816" t="s">
        <v>10</v>
      </c>
      <c r="O239" s="1816" t="s">
        <v>10</v>
      </c>
      <c r="P239" s="1816" t="s">
        <v>10</v>
      </c>
      <c r="Q239" s="1817" t="s">
        <v>10</v>
      </c>
      <c r="R239" s="1816" t="s">
        <v>10</v>
      </c>
      <c r="S239" s="1816" t="s">
        <v>10</v>
      </c>
      <c r="T239" s="1816" t="s">
        <v>10</v>
      </c>
      <c r="U239" s="1816" t="s">
        <v>10</v>
      </c>
      <c r="V239" s="1818" t="s">
        <v>10</v>
      </c>
    </row>
    <row r="240" spans="1:22" ht="15" x14ac:dyDescent="0.2">
      <c r="A240" s="1811"/>
      <c r="B240" s="1866" t="s">
        <v>206</v>
      </c>
      <c r="C240" s="1798" t="s">
        <v>10</v>
      </c>
      <c r="D240" s="1798" t="s">
        <v>10</v>
      </c>
      <c r="E240" s="1798" t="s">
        <v>10</v>
      </c>
      <c r="F240" s="1798" t="s">
        <v>10</v>
      </c>
      <c r="G240" s="1797">
        <v>10.984</v>
      </c>
      <c r="H240" s="1816" t="s">
        <v>10</v>
      </c>
      <c r="I240" s="1816" t="s">
        <v>10</v>
      </c>
      <c r="J240" s="1816" t="s">
        <v>10</v>
      </c>
      <c r="K240" s="1816" t="s">
        <v>10</v>
      </c>
      <c r="L240" s="1816" t="s">
        <v>10</v>
      </c>
      <c r="M240" s="1816" t="s">
        <v>10</v>
      </c>
      <c r="N240" s="1816" t="s">
        <v>10</v>
      </c>
      <c r="O240" s="1816" t="s">
        <v>10</v>
      </c>
      <c r="P240" s="1816" t="s">
        <v>10</v>
      </c>
      <c r="Q240" s="1817" t="s">
        <v>10</v>
      </c>
      <c r="R240" s="1867" t="s">
        <v>10</v>
      </c>
      <c r="S240" s="1867" t="s">
        <v>10</v>
      </c>
      <c r="T240" s="1867" t="s">
        <v>10</v>
      </c>
      <c r="U240" s="1867" t="s">
        <v>10</v>
      </c>
      <c r="V240" s="1868" t="s">
        <v>10</v>
      </c>
    </row>
    <row r="241" spans="1:22" ht="15" x14ac:dyDescent="0.2">
      <c r="A241" s="1811"/>
      <c r="B241" s="1869" t="s">
        <v>208</v>
      </c>
      <c r="C241" s="1805" t="s">
        <v>10</v>
      </c>
      <c r="D241" s="1805" t="s">
        <v>10</v>
      </c>
      <c r="E241" s="1805" t="s">
        <v>10</v>
      </c>
      <c r="F241" s="1805" t="s">
        <v>10</v>
      </c>
      <c r="G241" s="1804">
        <v>13.58</v>
      </c>
      <c r="H241" s="1819" t="s">
        <v>10</v>
      </c>
      <c r="I241" s="1819" t="s">
        <v>10</v>
      </c>
      <c r="J241" s="1819" t="s">
        <v>10</v>
      </c>
      <c r="K241" s="1819" t="s">
        <v>10</v>
      </c>
      <c r="L241" s="1819" t="s">
        <v>10</v>
      </c>
      <c r="M241" s="1819" t="s">
        <v>10</v>
      </c>
      <c r="N241" s="1819" t="s">
        <v>10</v>
      </c>
      <c r="O241" s="1819" t="s">
        <v>10</v>
      </c>
      <c r="P241" s="1819" t="s">
        <v>10</v>
      </c>
      <c r="Q241" s="1820" t="s">
        <v>10</v>
      </c>
      <c r="R241" s="1819" t="s">
        <v>10</v>
      </c>
      <c r="S241" s="1819" t="s">
        <v>10</v>
      </c>
      <c r="T241" s="1819" t="s">
        <v>10</v>
      </c>
      <c r="U241" s="1819" t="s">
        <v>10</v>
      </c>
      <c r="V241" s="1828" t="s">
        <v>10</v>
      </c>
    </row>
    <row r="242" spans="1:22" ht="3" customHeight="1" x14ac:dyDescent="0.2">
      <c r="B242" s="1852"/>
      <c r="C242" s="1809"/>
      <c r="D242" s="1809"/>
    </row>
    <row r="243" spans="1:22" ht="63" customHeight="1" x14ac:dyDescent="0.2">
      <c r="B243" s="2013" t="s">
        <v>573</v>
      </c>
      <c r="C243" s="2014"/>
      <c r="D243" s="2014"/>
      <c r="E243" s="2014"/>
      <c r="F243" s="2014"/>
      <c r="G243" s="2014"/>
      <c r="H243" s="2014"/>
      <c r="I243" s="2014"/>
      <c r="J243" s="2014"/>
      <c r="K243" s="2014"/>
      <c r="L243" s="2014"/>
      <c r="M243" s="2014"/>
      <c r="N243" s="2014"/>
      <c r="O243" s="2014"/>
      <c r="P243" s="2014"/>
      <c r="Q243" s="2014"/>
      <c r="R243" s="2014"/>
      <c r="S243" s="2014"/>
      <c r="T243" s="2014"/>
      <c r="U243" s="2014"/>
      <c r="V243" s="2014"/>
    </row>
    <row r="244" spans="1:22" ht="15" x14ac:dyDescent="0.2">
      <c r="G244" s="1797"/>
    </row>
    <row r="245" spans="1:22" ht="63" customHeight="1" x14ac:dyDescent="0.2">
      <c r="A245" s="1785" t="s">
        <v>186</v>
      </c>
      <c r="B245" s="2006" t="s">
        <v>210</v>
      </c>
      <c r="C245" s="2007"/>
      <c r="D245" s="2007"/>
      <c r="E245" s="2007"/>
      <c r="F245" s="2007"/>
      <c r="G245" s="2007"/>
      <c r="H245" s="2007"/>
      <c r="I245" s="2007"/>
      <c r="J245" s="2007"/>
      <c r="K245" s="2007"/>
      <c r="L245" s="2007"/>
      <c r="M245" s="2007"/>
      <c r="N245" s="2007"/>
      <c r="O245" s="2007"/>
      <c r="P245" s="2007"/>
      <c r="Q245" s="2007"/>
      <c r="R245" s="2007"/>
      <c r="S245" s="1813"/>
      <c r="T245" s="1813"/>
      <c r="U245" s="1813"/>
      <c r="V245" s="1871"/>
    </row>
    <row r="246" spans="1:22" ht="63" customHeight="1" x14ac:dyDescent="0.2">
      <c r="A246" s="1787"/>
      <c r="B246" s="1788" t="s">
        <v>68</v>
      </c>
      <c r="C246" s="1790" t="s">
        <v>6</v>
      </c>
      <c r="D246" s="1790" t="s">
        <v>7</v>
      </c>
      <c r="E246" s="1790" t="s">
        <v>8</v>
      </c>
      <c r="F246" s="1861" t="s">
        <v>140</v>
      </c>
      <c r="G246" s="1791" t="s">
        <v>180</v>
      </c>
      <c r="H246" s="1792" t="s">
        <v>224</v>
      </c>
      <c r="I246" s="1793" t="s">
        <v>235</v>
      </c>
      <c r="J246" s="1793" t="s">
        <v>288</v>
      </c>
      <c r="K246" s="1793" t="s">
        <v>323</v>
      </c>
      <c r="L246" s="1793" t="s">
        <v>335</v>
      </c>
      <c r="M246" s="1814" t="s">
        <v>386</v>
      </c>
      <c r="N246" s="1793" t="s">
        <v>410</v>
      </c>
      <c r="O246" s="1793" t="s">
        <v>425</v>
      </c>
      <c r="P246" s="1793" t="s">
        <v>458</v>
      </c>
      <c r="Q246" s="1815" t="s">
        <v>600</v>
      </c>
      <c r="R246" s="1793" t="s">
        <v>653</v>
      </c>
      <c r="S246" s="1793" t="s">
        <v>660</v>
      </c>
      <c r="T246" s="1793" t="s">
        <v>700</v>
      </c>
      <c r="U246" s="1793" t="s">
        <v>704</v>
      </c>
      <c r="V246" s="1794" t="s">
        <v>706</v>
      </c>
    </row>
    <row r="247" spans="1:22" ht="15" x14ac:dyDescent="0.2">
      <c r="A247" s="1795"/>
      <c r="B247" s="1796" t="s">
        <v>15</v>
      </c>
      <c r="C247" s="1833" t="s">
        <v>10</v>
      </c>
      <c r="D247" s="1833" t="s">
        <v>10</v>
      </c>
      <c r="E247" s="1833" t="s">
        <v>10</v>
      </c>
      <c r="F247" s="1854" t="s">
        <v>10</v>
      </c>
      <c r="G247" s="1797">
        <v>11.905717081911545</v>
      </c>
      <c r="H247" s="1854" t="s">
        <v>10</v>
      </c>
      <c r="I247" s="1854" t="s">
        <v>10</v>
      </c>
      <c r="J247" s="1854" t="s">
        <v>10</v>
      </c>
      <c r="K247" s="1854" t="s">
        <v>10</v>
      </c>
      <c r="L247" s="1854" t="s">
        <v>10</v>
      </c>
      <c r="M247" s="1816" t="s">
        <v>10</v>
      </c>
      <c r="N247" s="1816" t="s">
        <v>10</v>
      </c>
      <c r="O247" s="1816" t="s">
        <v>10</v>
      </c>
      <c r="P247" s="1816" t="s">
        <v>10</v>
      </c>
      <c r="Q247" s="1817" t="s">
        <v>10</v>
      </c>
      <c r="R247" s="1816" t="s">
        <v>10</v>
      </c>
      <c r="S247" s="1816" t="s">
        <v>10</v>
      </c>
      <c r="T247" s="1816" t="s">
        <v>10</v>
      </c>
      <c r="U247" s="1816" t="s">
        <v>10</v>
      </c>
      <c r="V247" s="1865" t="s">
        <v>10</v>
      </c>
    </row>
    <row r="248" spans="1:22" ht="15" x14ac:dyDescent="0.2">
      <c r="A248" s="1795"/>
      <c r="B248" s="1801" t="s">
        <v>14</v>
      </c>
      <c r="C248" s="1833" t="s">
        <v>10</v>
      </c>
      <c r="D248" s="1833" t="s">
        <v>10</v>
      </c>
      <c r="E248" s="1833" t="s">
        <v>10</v>
      </c>
      <c r="F248" s="1854" t="s">
        <v>10</v>
      </c>
      <c r="G248" s="1797">
        <v>14.567245921575445</v>
      </c>
      <c r="H248" s="1854" t="s">
        <v>10</v>
      </c>
      <c r="I248" s="1854" t="s">
        <v>10</v>
      </c>
      <c r="J248" s="1854" t="s">
        <v>10</v>
      </c>
      <c r="K248" s="1854" t="s">
        <v>10</v>
      </c>
      <c r="L248" s="1854" t="s">
        <v>10</v>
      </c>
      <c r="M248" s="1816" t="s">
        <v>10</v>
      </c>
      <c r="N248" s="1816" t="s">
        <v>10</v>
      </c>
      <c r="O248" s="1816" t="s">
        <v>10</v>
      </c>
      <c r="P248" s="1816" t="s">
        <v>10</v>
      </c>
      <c r="Q248" s="1817" t="s">
        <v>10</v>
      </c>
      <c r="R248" s="1816" t="s">
        <v>10</v>
      </c>
      <c r="S248" s="1816" t="s">
        <v>10</v>
      </c>
      <c r="T248" s="1816" t="s">
        <v>10</v>
      </c>
      <c r="U248" s="1816" t="s">
        <v>10</v>
      </c>
      <c r="V248" s="1818" t="s">
        <v>10</v>
      </c>
    </row>
    <row r="249" spans="1:22" ht="15" x14ac:dyDescent="0.2">
      <c r="A249" s="1795"/>
      <c r="B249" s="1801" t="s">
        <v>11</v>
      </c>
      <c r="C249" s="1833" t="s">
        <v>10</v>
      </c>
      <c r="D249" s="1833" t="s">
        <v>10</v>
      </c>
      <c r="E249" s="1833" t="s">
        <v>10</v>
      </c>
      <c r="F249" s="1854" t="s">
        <v>10</v>
      </c>
      <c r="G249" s="1797">
        <v>63.817420771421268</v>
      </c>
      <c r="H249" s="1854" t="s">
        <v>10</v>
      </c>
      <c r="I249" s="1854" t="s">
        <v>10</v>
      </c>
      <c r="J249" s="1854" t="s">
        <v>10</v>
      </c>
      <c r="K249" s="1854" t="s">
        <v>10</v>
      </c>
      <c r="L249" s="1854" t="s">
        <v>10</v>
      </c>
      <c r="M249" s="1816" t="s">
        <v>10</v>
      </c>
      <c r="N249" s="1816" t="s">
        <v>10</v>
      </c>
      <c r="O249" s="1816" t="s">
        <v>10</v>
      </c>
      <c r="P249" s="1816" t="s">
        <v>10</v>
      </c>
      <c r="Q249" s="1817" t="s">
        <v>10</v>
      </c>
      <c r="R249" s="1867" t="s">
        <v>10</v>
      </c>
      <c r="S249" s="1867" t="s">
        <v>10</v>
      </c>
      <c r="T249" s="1867" t="s">
        <v>10</v>
      </c>
      <c r="U249" s="1867" t="s">
        <v>10</v>
      </c>
      <c r="V249" s="1868" t="s">
        <v>10</v>
      </c>
    </row>
    <row r="250" spans="1:22" ht="15" x14ac:dyDescent="0.2">
      <c r="A250" s="1802"/>
      <c r="B250" s="1801" t="s">
        <v>13</v>
      </c>
      <c r="C250" s="1833" t="s">
        <v>10</v>
      </c>
      <c r="D250" s="1833" t="s">
        <v>10</v>
      </c>
      <c r="E250" s="1833" t="s">
        <v>10</v>
      </c>
      <c r="F250" s="1854" t="s">
        <v>10</v>
      </c>
      <c r="G250" s="1797">
        <v>5.677929894552542</v>
      </c>
      <c r="H250" s="1854" t="s">
        <v>10</v>
      </c>
      <c r="I250" s="1854" t="s">
        <v>10</v>
      </c>
      <c r="J250" s="1854" t="s">
        <v>10</v>
      </c>
      <c r="K250" s="1854" t="s">
        <v>10</v>
      </c>
      <c r="L250" s="1854" t="s">
        <v>10</v>
      </c>
      <c r="M250" s="1816" t="s">
        <v>10</v>
      </c>
      <c r="N250" s="1816" t="s">
        <v>10</v>
      </c>
      <c r="O250" s="1816" t="s">
        <v>10</v>
      </c>
      <c r="P250" s="1816" t="s">
        <v>10</v>
      </c>
      <c r="Q250" s="1817" t="s">
        <v>10</v>
      </c>
      <c r="R250" s="1816" t="s">
        <v>10</v>
      </c>
      <c r="S250" s="1816" t="s">
        <v>10</v>
      </c>
      <c r="T250" s="1816" t="s">
        <v>10</v>
      </c>
      <c r="U250" s="1816" t="s">
        <v>10</v>
      </c>
      <c r="V250" s="1827" t="s">
        <v>10</v>
      </c>
    </row>
    <row r="251" spans="1:22" ht="15" x14ac:dyDescent="0.2">
      <c r="A251" s="1802"/>
      <c r="B251" s="1803" t="s">
        <v>12</v>
      </c>
      <c r="C251" s="1834" t="s">
        <v>10</v>
      </c>
      <c r="D251" s="1834" t="s">
        <v>10</v>
      </c>
      <c r="E251" s="1834" t="s">
        <v>10</v>
      </c>
      <c r="F251" s="1855" t="s">
        <v>10</v>
      </c>
      <c r="G251" s="1804">
        <v>4.0316863305391983</v>
      </c>
      <c r="H251" s="1855" t="s">
        <v>10</v>
      </c>
      <c r="I251" s="1855" t="s">
        <v>10</v>
      </c>
      <c r="J251" s="1855" t="s">
        <v>10</v>
      </c>
      <c r="K251" s="1855" t="s">
        <v>10</v>
      </c>
      <c r="L251" s="1855" t="s">
        <v>10</v>
      </c>
      <c r="M251" s="1819" t="s">
        <v>10</v>
      </c>
      <c r="N251" s="1819" t="s">
        <v>10</v>
      </c>
      <c r="O251" s="1819" t="s">
        <v>10</v>
      </c>
      <c r="P251" s="1819" t="s">
        <v>10</v>
      </c>
      <c r="Q251" s="1820" t="s">
        <v>10</v>
      </c>
      <c r="R251" s="1819" t="s">
        <v>10</v>
      </c>
      <c r="S251" s="1819" t="s">
        <v>10</v>
      </c>
      <c r="T251" s="1819" t="s">
        <v>10</v>
      </c>
      <c r="U251" s="1819" t="s">
        <v>10</v>
      </c>
      <c r="V251" s="1828" t="s">
        <v>10</v>
      </c>
    </row>
    <row r="252" spans="1:22" ht="3" customHeight="1" x14ac:dyDescent="0.2">
      <c r="B252" s="1831"/>
      <c r="C252" s="1809"/>
      <c r="D252" s="1809"/>
      <c r="E252" s="1810"/>
      <c r="F252" s="1811"/>
      <c r="V252" s="1811"/>
    </row>
    <row r="253" spans="1:22" ht="63" customHeight="1" x14ac:dyDescent="0.2">
      <c r="B253" s="2013" t="s">
        <v>574</v>
      </c>
      <c r="C253" s="2014"/>
      <c r="D253" s="2014"/>
      <c r="E253" s="2014"/>
      <c r="F253" s="2014"/>
      <c r="G253" s="2014"/>
      <c r="H253" s="2014"/>
      <c r="I253" s="2014"/>
      <c r="J253" s="2014"/>
      <c r="K253" s="2014"/>
      <c r="L253" s="2014"/>
      <c r="M253" s="2014"/>
      <c r="N253" s="2014"/>
      <c r="O253" s="2014"/>
      <c r="P253" s="2014"/>
      <c r="Q253" s="2014"/>
      <c r="R253" s="2014"/>
      <c r="S253" s="2014"/>
      <c r="T253" s="2014"/>
      <c r="U253" s="2014"/>
      <c r="V253" s="2014"/>
    </row>
    <row r="254" spans="1:22" ht="15" x14ac:dyDescent="0.2">
      <c r="B254" s="1811"/>
      <c r="C254" s="1811"/>
      <c r="D254" s="1811"/>
      <c r="E254" s="1811"/>
      <c r="F254" s="1811"/>
      <c r="G254" s="1797"/>
    </row>
    <row r="255" spans="1:22" ht="63" customHeight="1" x14ac:dyDescent="0.2">
      <c r="A255" s="1785" t="s">
        <v>207</v>
      </c>
      <c r="B255" s="2015" t="s">
        <v>222</v>
      </c>
      <c r="C255" s="2016"/>
      <c r="D255" s="2016"/>
      <c r="E255" s="2016"/>
      <c r="F255" s="2016"/>
      <c r="G255" s="2016"/>
      <c r="H255" s="2016"/>
      <c r="I255" s="2016"/>
      <c r="J255" s="2016"/>
      <c r="K255" s="2016"/>
      <c r="L255" s="2016"/>
      <c r="M255" s="2016"/>
      <c r="N255" s="2016"/>
      <c r="O255" s="2016"/>
      <c r="P255" s="2016"/>
      <c r="Q255" s="2016"/>
      <c r="R255" s="2016"/>
      <c r="S255" s="1813"/>
      <c r="T255" s="1813"/>
      <c r="U255" s="1813"/>
      <c r="V255" s="1786"/>
    </row>
    <row r="256" spans="1:22" ht="63" customHeight="1" x14ac:dyDescent="0.2">
      <c r="A256" s="1787"/>
      <c r="B256" s="1788" t="s">
        <v>68</v>
      </c>
      <c r="C256" s="1790" t="s">
        <v>6</v>
      </c>
      <c r="D256" s="1790" t="s">
        <v>7</v>
      </c>
      <c r="E256" s="1790" t="s">
        <v>8</v>
      </c>
      <c r="F256" s="1861" t="s">
        <v>140</v>
      </c>
      <c r="G256" s="1791" t="s">
        <v>180</v>
      </c>
      <c r="H256" s="1792" t="s">
        <v>224</v>
      </c>
      <c r="I256" s="1793" t="s">
        <v>235</v>
      </c>
      <c r="J256" s="1793" t="s">
        <v>288</v>
      </c>
      <c r="K256" s="1793" t="s">
        <v>323</v>
      </c>
      <c r="L256" s="1793" t="s">
        <v>335</v>
      </c>
      <c r="M256" s="1814" t="s">
        <v>386</v>
      </c>
      <c r="N256" s="1793" t="s">
        <v>410</v>
      </c>
      <c r="O256" s="1793" t="s">
        <v>425</v>
      </c>
      <c r="P256" s="1793" t="s">
        <v>458</v>
      </c>
      <c r="Q256" s="1815" t="s">
        <v>600</v>
      </c>
      <c r="R256" s="1793" t="s">
        <v>653</v>
      </c>
      <c r="S256" s="1793" t="s">
        <v>660</v>
      </c>
      <c r="T256" s="1793" t="s">
        <v>700</v>
      </c>
      <c r="U256" s="1793" t="s">
        <v>704</v>
      </c>
      <c r="V256" s="1794" t="s">
        <v>706</v>
      </c>
    </row>
    <row r="257" spans="1:22" ht="15" x14ac:dyDescent="0.2">
      <c r="A257" s="1795"/>
      <c r="B257" s="1796" t="s">
        <v>12</v>
      </c>
      <c r="C257" s="1798" t="s">
        <v>10</v>
      </c>
      <c r="D257" s="1798" t="s">
        <v>10</v>
      </c>
      <c r="E257" s="1798" t="s">
        <v>10</v>
      </c>
      <c r="F257" s="1798" t="s">
        <v>10</v>
      </c>
      <c r="G257" s="1797">
        <v>3.4214405843627582</v>
      </c>
      <c r="H257" s="1816" t="s">
        <v>10</v>
      </c>
      <c r="I257" s="1816" t="s">
        <v>10</v>
      </c>
      <c r="J257" s="1799" t="s">
        <v>10</v>
      </c>
      <c r="K257" s="1816" t="s">
        <v>10</v>
      </c>
      <c r="L257" s="1816" t="s">
        <v>10</v>
      </c>
      <c r="M257" s="1816" t="s">
        <v>10</v>
      </c>
      <c r="N257" s="1816" t="s">
        <v>10</v>
      </c>
      <c r="O257" s="1816" t="s">
        <v>10</v>
      </c>
      <c r="P257" s="1816" t="s">
        <v>10</v>
      </c>
      <c r="Q257" s="1817" t="s">
        <v>10</v>
      </c>
      <c r="R257" s="1816" t="s">
        <v>10</v>
      </c>
      <c r="S257" s="1816" t="s">
        <v>10</v>
      </c>
      <c r="T257" s="1816" t="s">
        <v>10</v>
      </c>
      <c r="U257" s="1816" t="s">
        <v>10</v>
      </c>
      <c r="V257" s="1865" t="s">
        <v>10</v>
      </c>
    </row>
    <row r="258" spans="1:22" ht="15" x14ac:dyDescent="0.2">
      <c r="A258" s="1795"/>
      <c r="B258" s="1801" t="s">
        <v>13</v>
      </c>
      <c r="C258" s="1798" t="s">
        <v>10</v>
      </c>
      <c r="D258" s="1798" t="s">
        <v>10</v>
      </c>
      <c r="E258" s="1798" t="s">
        <v>10</v>
      </c>
      <c r="F258" s="1798" t="s">
        <v>10</v>
      </c>
      <c r="G258" s="1797">
        <v>6.9397212173446725</v>
      </c>
      <c r="H258" s="1816" t="s">
        <v>10</v>
      </c>
      <c r="I258" s="1816" t="s">
        <v>10</v>
      </c>
      <c r="J258" s="1799" t="s">
        <v>10</v>
      </c>
      <c r="K258" s="1816" t="s">
        <v>10</v>
      </c>
      <c r="L258" s="1816" t="s">
        <v>10</v>
      </c>
      <c r="M258" s="1816" t="s">
        <v>10</v>
      </c>
      <c r="N258" s="1816" t="s">
        <v>10</v>
      </c>
      <c r="O258" s="1816" t="s">
        <v>10</v>
      </c>
      <c r="P258" s="1816" t="s">
        <v>10</v>
      </c>
      <c r="Q258" s="1817" t="s">
        <v>10</v>
      </c>
      <c r="R258" s="1816" t="s">
        <v>10</v>
      </c>
      <c r="S258" s="1816" t="s">
        <v>10</v>
      </c>
      <c r="T258" s="1816" t="s">
        <v>10</v>
      </c>
      <c r="U258" s="1816" t="s">
        <v>10</v>
      </c>
      <c r="V258" s="1818" t="s">
        <v>10</v>
      </c>
    </row>
    <row r="259" spans="1:22" ht="15" x14ac:dyDescent="0.2">
      <c r="A259" s="1795"/>
      <c r="B259" s="1801" t="s">
        <v>142</v>
      </c>
      <c r="C259" s="1798" t="s">
        <v>10</v>
      </c>
      <c r="D259" s="1798" t="s">
        <v>10</v>
      </c>
      <c r="E259" s="1798" t="s">
        <v>10</v>
      </c>
      <c r="F259" s="1798" t="s">
        <v>10</v>
      </c>
      <c r="G259" s="1797">
        <v>60.50840398756943</v>
      </c>
      <c r="H259" s="1816" t="s">
        <v>10</v>
      </c>
      <c r="I259" s="1816" t="s">
        <v>10</v>
      </c>
      <c r="J259" s="1799" t="s">
        <v>10</v>
      </c>
      <c r="K259" s="1816" t="s">
        <v>10</v>
      </c>
      <c r="L259" s="1816" t="s">
        <v>10</v>
      </c>
      <c r="M259" s="1816" t="s">
        <v>10</v>
      </c>
      <c r="N259" s="1816" t="s">
        <v>10</v>
      </c>
      <c r="O259" s="1816" t="s">
        <v>10</v>
      </c>
      <c r="P259" s="1816" t="s">
        <v>10</v>
      </c>
      <c r="Q259" s="1817" t="s">
        <v>10</v>
      </c>
      <c r="R259" s="1867" t="s">
        <v>10</v>
      </c>
      <c r="S259" s="1867" t="s">
        <v>10</v>
      </c>
      <c r="T259" s="1867" t="s">
        <v>10</v>
      </c>
      <c r="U259" s="1867" t="s">
        <v>10</v>
      </c>
      <c r="V259" s="1868" t="s">
        <v>10</v>
      </c>
    </row>
    <row r="260" spans="1:22" ht="15" x14ac:dyDescent="0.2">
      <c r="A260" s="1795"/>
      <c r="B260" s="1801" t="s">
        <v>14</v>
      </c>
      <c r="C260" s="1798" t="s">
        <v>10</v>
      </c>
      <c r="D260" s="1798" t="s">
        <v>10</v>
      </c>
      <c r="E260" s="1798" t="s">
        <v>10</v>
      </c>
      <c r="F260" s="1798" t="s">
        <v>10</v>
      </c>
      <c r="G260" s="1797">
        <v>18.364620404402711</v>
      </c>
      <c r="H260" s="1816" t="s">
        <v>10</v>
      </c>
      <c r="I260" s="1816" t="s">
        <v>10</v>
      </c>
      <c r="J260" s="1799" t="s">
        <v>10</v>
      </c>
      <c r="K260" s="1816" t="s">
        <v>10</v>
      </c>
      <c r="L260" s="1816" t="s">
        <v>10</v>
      </c>
      <c r="M260" s="1816" t="s">
        <v>10</v>
      </c>
      <c r="N260" s="1816" t="s">
        <v>10</v>
      </c>
      <c r="O260" s="1816" t="s">
        <v>10</v>
      </c>
      <c r="P260" s="1816" t="s">
        <v>10</v>
      </c>
      <c r="Q260" s="1817" t="s">
        <v>10</v>
      </c>
      <c r="R260" s="1816" t="s">
        <v>10</v>
      </c>
      <c r="S260" s="1816" t="s">
        <v>10</v>
      </c>
      <c r="T260" s="1816" t="s">
        <v>10</v>
      </c>
      <c r="U260" s="1816" t="s">
        <v>10</v>
      </c>
      <c r="V260" s="1827" t="s">
        <v>10</v>
      </c>
    </row>
    <row r="261" spans="1:22" ht="15" x14ac:dyDescent="0.2">
      <c r="A261" s="1811"/>
      <c r="B261" s="1803" t="s">
        <v>15</v>
      </c>
      <c r="C261" s="1805" t="s">
        <v>10</v>
      </c>
      <c r="D261" s="1805" t="s">
        <v>10</v>
      </c>
      <c r="E261" s="1805" t="s">
        <v>10</v>
      </c>
      <c r="F261" s="1805" t="s">
        <v>10</v>
      </c>
      <c r="G261" s="1804">
        <v>10.765813806320432</v>
      </c>
      <c r="H261" s="1819" t="s">
        <v>10</v>
      </c>
      <c r="I261" s="1819" t="s">
        <v>10</v>
      </c>
      <c r="J261" s="1806" t="s">
        <v>10</v>
      </c>
      <c r="K261" s="1819" t="s">
        <v>10</v>
      </c>
      <c r="L261" s="1819" t="s">
        <v>10</v>
      </c>
      <c r="M261" s="1819" t="s">
        <v>10</v>
      </c>
      <c r="N261" s="1819" t="s">
        <v>10</v>
      </c>
      <c r="O261" s="1819" t="s">
        <v>10</v>
      </c>
      <c r="P261" s="1819" t="s">
        <v>10</v>
      </c>
      <c r="Q261" s="1820" t="s">
        <v>10</v>
      </c>
      <c r="R261" s="1819" t="s">
        <v>10</v>
      </c>
      <c r="S261" s="1819" t="s">
        <v>10</v>
      </c>
      <c r="T261" s="1819" t="s">
        <v>10</v>
      </c>
      <c r="U261" s="1819" t="s">
        <v>10</v>
      </c>
      <c r="V261" s="1828" t="s">
        <v>10</v>
      </c>
    </row>
    <row r="262" spans="1:22" ht="3" customHeight="1" x14ac:dyDescent="0.2">
      <c r="B262" s="1852"/>
      <c r="C262" s="1809"/>
      <c r="D262" s="1809"/>
      <c r="G262" s="1797"/>
    </row>
    <row r="263" spans="1:22" ht="63" customHeight="1" x14ac:dyDescent="0.2">
      <c r="B263" s="2013" t="s">
        <v>215</v>
      </c>
      <c r="C263" s="2014"/>
      <c r="D263" s="2014"/>
      <c r="E263" s="2014"/>
      <c r="F263" s="2014"/>
      <c r="G263" s="2014"/>
      <c r="H263" s="2014"/>
      <c r="I263" s="2014"/>
      <c r="J263" s="2014"/>
      <c r="K263" s="2014"/>
      <c r="L263" s="2014"/>
      <c r="M263" s="2014"/>
      <c r="N263" s="2014"/>
      <c r="O263" s="2014"/>
      <c r="P263" s="2014"/>
      <c r="Q263" s="2014"/>
      <c r="R263" s="2014"/>
      <c r="S263" s="2014"/>
      <c r="T263" s="2014"/>
      <c r="U263" s="2014"/>
      <c r="V263" s="2014"/>
    </row>
    <row r="264" spans="1:22" ht="15" customHeight="1" x14ac:dyDescent="0.2">
      <c r="G264" s="1797"/>
    </row>
    <row r="265" spans="1:22" ht="63" customHeight="1" x14ac:dyDescent="0.2">
      <c r="A265" s="1785" t="s">
        <v>227</v>
      </c>
      <c r="B265" s="2006" t="s">
        <v>232</v>
      </c>
      <c r="C265" s="2007"/>
      <c r="D265" s="2007"/>
      <c r="E265" s="2007"/>
      <c r="F265" s="2007"/>
      <c r="G265" s="2007"/>
      <c r="H265" s="2007"/>
      <c r="I265" s="2007"/>
      <c r="J265" s="2007"/>
      <c r="K265" s="2007"/>
      <c r="L265" s="2007"/>
      <c r="M265" s="2007"/>
      <c r="N265" s="2007"/>
      <c r="O265" s="2007"/>
      <c r="P265" s="2007"/>
      <c r="Q265" s="2007"/>
      <c r="R265" s="2007"/>
      <c r="S265" s="1813"/>
      <c r="T265" s="1813"/>
      <c r="U265" s="1813"/>
      <c r="V265" s="1786"/>
    </row>
    <row r="266" spans="1:22" ht="63" customHeight="1" x14ac:dyDescent="0.2">
      <c r="A266" s="1787"/>
      <c r="B266" s="1788" t="s">
        <v>68</v>
      </c>
      <c r="C266" s="1790" t="s">
        <v>6</v>
      </c>
      <c r="D266" s="1790" t="s">
        <v>7</v>
      </c>
      <c r="E266" s="1790" t="s">
        <v>8</v>
      </c>
      <c r="F266" s="1861" t="s">
        <v>140</v>
      </c>
      <c r="G266" s="1791" t="s">
        <v>180</v>
      </c>
      <c r="H266" s="1792" t="s">
        <v>224</v>
      </c>
      <c r="I266" s="1793" t="s">
        <v>235</v>
      </c>
      <c r="J266" s="1793" t="s">
        <v>288</v>
      </c>
      <c r="K266" s="1793" t="s">
        <v>323</v>
      </c>
      <c r="L266" s="1793" t="s">
        <v>335</v>
      </c>
      <c r="M266" s="1814" t="s">
        <v>386</v>
      </c>
      <c r="N266" s="1793" t="s">
        <v>410</v>
      </c>
      <c r="O266" s="1793" t="s">
        <v>425</v>
      </c>
      <c r="P266" s="1793" t="s">
        <v>458</v>
      </c>
      <c r="Q266" s="1815" t="s">
        <v>600</v>
      </c>
      <c r="R266" s="1793" t="s">
        <v>653</v>
      </c>
      <c r="S266" s="1793" t="s">
        <v>660</v>
      </c>
      <c r="T266" s="1793" t="s">
        <v>700</v>
      </c>
      <c r="U266" s="1793" t="s">
        <v>704</v>
      </c>
      <c r="V266" s="1794" t="s">
        <v>706</v>
      </c>
    </row>
    <row r="267" spans="1:22" ht="15" x14ac:dyDescent="0.2">
      <c r="A267" s="1795"/>
      <c r="B267" s="1796" t="s">
        <v>225</v>
      </c>
      <c r="C267" s="1798" t="s">
        <v>10</v>
      </c>
      <c r="D267" s="1798" t="s">
        <v>10</v>
      </c>
      <c r="E267" s="1798" t="s">
        <v>10</v>
      </c>
      <c r="F267" s="1798" t="s">
        <v>10</v>
      </c>
      <c r="G267" s="1798" t="s">
        <v>10</v>
      </c>
      <c r="H267" s="1797">
        <v>57.417000000000002</v>
      </c>
      <c r="I267" s="1816" t="s">
        <v>10</v>
      </c>
      <c r="J267" s="1816" t="s">
        <v>10</v>
      </c>
      <c r="K267" s="1816" t="s">
        <v>10</v>
      </c>
      <c r="L267" s="1816" t="s">
        <v>10</v>
      </c>
      <c r="M267" s="1816" t="s">
        <v>10</v>
      </c>
      <c r="N267" s="1816" t="s">
        <v>10</v>
      </c>
      <c r="O267" s="1816" t="s">
        <v>10</v>
      </c>
      <c r="P267" s="1816" t="s">
        <v>10</v>
      </c>
      <c r="Q267" s="1817" t="s">
        <v>10</v>
      </c>
      <c r="R267" s="1816" t="s">
        <v>10</v>
      </c>
      <c r="S267" s="1816" t="s">
        <v>10</v>
      </c>
      <c r="T267" s="1816" t="s">
        <v>10</v>
      </c>
      <c r="U267" s="1816" t="s">
        <v>10</v>
      </c>
      <c r="V267" s="1865" t="s">
        <v>10</v>
      </c>
    </row>
    <row r="268" spans="1:22" ht="15" x14ac:dyDescent="0.2">
      <c r="A268" s="1811"/>
      <c r="B268" s="1803" t="s">
        <v>231</v>
      </c>
      <c r="C268" s="1805" t="s">
        <v>10</v>
      </c>
      <c r="D268" s="1805" t="s">
        <v>10</v>
      </c>
      <c r="E268" s="1805" t="s">
        <v>10</v>
      </c>
      <c r="F268" s="1805" t="s">
        <v>10</v>
      </c>
      <c r="G268" s="1805" t="s">
        <v>10</v>
      </c>
      <c r="H268" s="1804">
        <v>42.582999999999998</v>
      </c>
      <c r="I268" s="1819" t="s">
        <v>10</v>
      </c>
      <c r="J268" s="1819" t="s">
        <v>10</v>
      </c>
      <c r="K268" s="1819" t="s">
        <v>10</v>
      </c>
      <c r="L268" s="1819" t="s">
        <v>10</v>
      </c>
      <c r="M268" s="1819" t="s">
        <v>10</v>
      </c>
      <c r="N268" s="1819" t="s">
        <v>10</v>
      </c>
      <c r="O268" s="1819" t="s">
        <v>10</v>
      </c>
      <c r="P268" s="1819" t="s">
        <v>10</v>
      </c>
      <c r="Q268" s="1820" t="s">
        <v>10</v>
      </c>
      <c r="R268" s="1819" t="s">
        <v>10</v>
      </c>
      <c r="S268" s="1819" t="s">
        <v>10</v>
      </c>
      <c r="T268" s="1819" t="s">
        <v>10</v>
      </c>
      <c r="U268" s="1819" t="s">
        <v>10</v>
      </c>
      <c r="V268" s="1821" t="s">
        <v>10</v>
      </c>
    </row>
    <row r="269" spans="1:22" ht="3" customHeight="1" x14ac:dyDescent="0.2">
      <c r="B269" s="1852"/>
      <c r="C269" s="1809"/>
      <c r="D269" s="1809"/>
      <c r="G269" s="1797"/>
      <c r="V269" s="1811"/>
    </row>
    <row r="270" spans="1:22" ht="63" customHeight="1" x14ac:dyDescent="0.2">
      <c r="B270" s="2004" t="s">
        <v>575</v>
      </c>
      <c r="C270" s="2005"/>
      <c r="D270" s="2005"/>
      <c r="E270" s="2005"/>
      <c r="F270" s="2005"/>
      <c r="G270" s="2005"/>
      <c r="H270" s="2005"/>
      <c r="I270" s="2005"/>
      <c r="J270" s="2005"/>
      <c r="K270" s="2005"/>
      <c r="L270" s="2005"/>
      <c r="M270" s="2005"/>
      <c r="N270" s="2005"/>
      <c r="O270" s="2005"/>
      <c r="P270" s="2005"/>
      <c r="Q270" s="2005"/>
      <c r="R270" s="2005"/>
      <c r="S270" s="1822"/>
      <c r="T270" s="1822"/>
      <c r="U270" s="1822"/>
    </row>
    <row r="271" spans="1:22" ht="15" x14ac:dyDescent="0.2">
      <c r="G271" s="1797"/>
    </row>
    <row r="272" spans="1:22" ht="63" customHeight="1" x14ac:dyDescent="0.2">
      <c r="A272" s="1785" t="s">
        <v>228</v>
      </c>
      <c r="B272" s="2006" t="s">
        <v>233</v>
      </c>
      <c r="C272" s="2007"/>
      <c r="D272" s="2007"/>
      <c r="E272" s="2007"/>
      <c r="F272" s="2007"/>
      <c r="G272" s="2007"/>
      <c r="H272" s="2007"/>
      <c r="I272" s="2007"/>
      <c r="J272" s="2007"/>
      <c r="K272" s="2007"/>
      <c r="L272" s="2007"/>
      <c r="M272" s="2007"/>
      <c r="N272" s="2007"/>
      <c r="O272" s="2007"/>
      <c r="P272" s="2007"/>
      <c r="Q272" s="2007"/>
      <c r="R272" s="2007"/>
      <c r="S272" s="1813"/>
      <c r="T272" s="1813"/>
      <c r="U272" s="1813"/>
      <c r="V272" s="1786"/>
    </row>
    <row r="273" spans="1:22" ht="63" customHeight="1" x14ac:dyDescent="0.2">
      <c r="A273" s="1787"/>
      <c r="B273" s="1788" t="s">
        <v>68</v>
      </c>
      <c r="C273" s="1790" t="s">
        <v>6</v>
      </c>
      <c r="D273" s="1790" t="s">
        <v>7</v>
      </c>
      <c r="E273" s="1790" t="s">
        <v>8</v>
      </c>
      <c r="F273" s="1861" t="s">
        <v>140</v>
      </c>
      <c r="G273" s="1861" t="s">
        <v>179</v>
      </c>
      <c r="H273" s="1792" t="s">
        <v>224</v>
      </c>
      <c r="I273" s="1793" t="s">
        <v>235</v>
      </c>
      <c r="J273" s="1793" t="s">
        <v>288</v>
      </c>
      <c r="K273" s="1793" t="s">
        <v>323</v>
      </c>
      <c r="L273" s="1793" t="s">
        <v>335</v>
      </c>
      <c r="M273" s="1814" t="s">
        <v>386</v>
      </c>
      <c r="N273" s="1793" t="s">
        <v>410</v>
      </c>
      <c r="O273" s="1793" t="s">
        <v>425</v>
      </c>
      <c r="P273" s="1793" t="s">
        <v>458</v>
      </c>
      <c r="Q273" s="1815" t="s">
        <v>600</v>
      </c>
      <c r="R273" s="1793" t="s">
        <v>653</v>
      </c>
      <c r="S273" s="1793" t="s">
        <v>660</v>
      </c>
      <c r="T273" s="1793" t="s">
        <v>700</v>
      </c>
      <c r="U273" s="1793" t="s">
        <v>704</v>
      </c>
      <c r="V273" s="1794" t="s">
        <v>706</v>
      </c>
    </row>
    <row r="274" spans="1:22" ht="15" x14ac:dyDescent="0.2">
      <c r="A274" s="1795"/>
      <c r="B274" s="1796" t="s">
        <v>190</v>
      </c>
      <c r="C274" s="1798" t="s">
        <v>10</v>
      </c>
      <c r="D274" s="1798" t="s">
        <v>10</v>
      </c>
      <c r="E274" s="1798" t="s">
        <v>10</v>
      </c>
      <c r="F274" s="1798" t="s">
        <v>10</v>
      </c>
      <c r="G274" s="1798" t="s">
        <v>10</v>
      </c>
      <c r="H274" s="1797">
        <v>58.231000000000002</v>
      </c>
      <c r="I274" s="1816" t="s">
        <v>10</v>
      </c>
      <c r="J274" s="1816" t="s">
        <v>10</v>
      </c>
      <c r="K274" s="1816" t="s">
        <v>10</v>
      </c>
      <c r="L274" s="1816" t="s">
        <v>10</v>
      </c>
      <c r="M274" s="1816" t="s">
        <v>10</v>
      </c>
      <c r="N274" s="1816" t="s">
        <v>10</v>
      </c>
      <c r="O274" s="1816" t="s">
        <v>10</v>
      </c>
      <c r="P274" s="1816" t="s">
        <v>10</v>
      </c>
      <c r="Q274" s="1817" t="s">
        <v>10</v>
      </c>
      <c r="R274" s="1816" t="s">
        <v>10</v>
      </c>
      <c r="S274" s="1816" t="s">
        <v>10</v>
      </c>
      <c r="T274" s="1816" t="s">
        <v>10</v>
      </c>
      <c r="U274" s="1816" t="s">
        <v>10</v>
      </c>
      <c r="V274" s="1865" t="s">
        <v>10</v>
      </c>
    </row>
    <row r="275" spans="1:22" ht="15" x14ac:dyDescent="0.2">
      <c r="A275" s="1795"/>
      <c r="B275" s="1801" t="s">
        <v>198</v>
      </c>
      <c r="C275" s="1798" t="s">
        <v>10</v>
      </c>
      <c r="D275" s="1798" t="s">
        <v>10</v>
      </c>
      <c r="E275" s="1798" t="s">
        <v>10</v>
      </c>
      <c r="F275" s="1798" t="s">
        <v>10</v>
      </c>
      <c r="G275" s="1798" t="s">
        <v>10</v>
      </c>
      <c r="H275" s="1797">
        <v>10.016</v>
      </c>
      <c r="I275" s="1816" t="s">
        <v>10</v>
      </c>
      <c r="J275" s="1816" t="s">
        <v>10</v>
      </c>
      <c r="K275" s="1816" t="s">
        <v>10</v>
      </c>
      <c r="L275" s="1816" t="s">
        <v>10</v>
      </c>
      <c r="M275" s="1816" t="s">
        <v>10</v>
      </c>
      <c r="N275" s="1816" t="s">
        <v>10</v>
      </c>
      <c r="O275" s="1816" t="s">
        <v>10</v>
      </c>
      <c r="P275" s="1816" t="s">
        <v>10</v>
      </c>
      <c r="Q275" s="1817" t="s">
        <v>10</v>
      </c>
      <c r="R275" s="1816" t="s">
        <v>10</v>
      </c>
      <c r="S275" s="1816" t="s">
        <v>10</v>
      </c>
      <c r="T275" s="1816" t="s">
        <v>10</v>
      </c>
      <c r="U275" s="1816" t="s">
        <v>10</v>
      </c>
      <c r="V275" s="1818" t="s">
        <v>10</v>
      </c>
    </row>
    <row r="276" spans="1:22" ht="15" x14ac:dyDescent="0.2">
      <c r="A276" s="1795"/>
      <c r="B276" s="1801" t="s">
        <v>199</v>
      </c>
      <c r="C276" s="1798" t="s">
        <v>10</v>
      </c>
      <c r="D276" s="1798" t="s">
        <v>10</v>
      </c>
      <c r="E276" s="1798" t="s">
        <v>10</v>
      </c>
      <c r="F276" s="1798" t="s">
        <v>10</v>
      </c>
      <c r="G276" s="1798" t="s">
        <v>10</v>
      </c>
      <c r="H276" s="1797">
        <v>21.001000000000001</v>
      </c>
      <c r="I276" s="1816" t="s">
        <v>10</v>
      </c>
      <c r="J276" s="1816" t="s">
        <v>10</v>
      </c>
      <c r="K276" s="1816" t="s">
        <v>10</v>
      </c>
      <c r="L276" s="1816" t="s">
        <v>10</v>
      </c>
      <c r="M276" s="1816" t="s">
        <v>10</v>
      </c>
      <c r="N276" s="1816" t="s">
        <v>10</v>
      </c>
      <c r="O276" s="1816" t="s">
        <v>10</v>
      </c>
      <c r="P276" s="1816" t="s">
        <v>10</v>
      </c>
      <c r="Q276" s="1817" t="s">
        <v>10</v>
      </c>
      <c r="R276" s="1867" t="s">
        <v>10</v>
      </c>
      <c r="S276" s="1867" t="s">
        <v>10</v>
      </c>
      <c r="T276" s="1867" t="s">
        <v>10</v>
      </c>
      <c r="U276" s="1867" t="s">
        <v>10</v>
      </c>
      <c r="V276" s="1868" t="s">
        <v>10</v>
      </c>
    </row>
    <row r="277" spans="1:22" ht="15" x14ac:dyDescent="0.2">
      <c r="A277" s="1795"/>
      <c r="B277" s="1801" t="s">
        <v>200</v>
      </c>
      <c r="C277" s="1798" t="s">
        <v>10</v>
      </c>
      <c r="D277" s="1798" t="s">
        <v>10</v>
      </c>
      <c r="E277" s="1798" t="s">
        <v>10</v>
      </c>
      <c r="F277" s="1798" t="s">
        <v>10</v>
      </c>
      <c r="G277" s="1798" t="s">
        <v>10</v>
      </c>
      <c r="H277" s="1797">
        <v>6.093</v>
      </c>
      <c r="I277" s="1816" t="s">
        <v>10</v>
      </c>
      <c r="J277" s="1816" t="s">
        <v>10</v>
      </c>
      <c r="K277" s="1816" t="s">
        <v>10</v>
      </c>
      <c r="L277" s="1816" t="s">
        <v>10</v>
      </c>
      <c r="M277" s="1816" t="s">
        <v>10</v>
      </c>
      <c r="N277" s="1816" t="s">
        <v>10</v>
      </c>
      <c r="O277" s="1816" t="s">
        <v>10</v>
      </c>
      <c r="P277" s="1816" t="s">
        <v>10</v>
      </c>
      <c r="Q277" s="1817" t="s">
        <v>10</v>
      </c>
      <c r="R277" s="1816" t="s">
        <v>10</v>
      </c>
      <c r="S277" s="1816" t="s">
        <v>10</v>
      </c>
      <c r="T277" s="1816" t="s">
        <v>10</v>
      </c>
      <c r="U277" s="1816" t="s">
        <v>10</v>
      </c>
      <c r="V277" s="1827" t="s">
        <v>10</v>
      </c>
    </row>
    <row r="278" spans="1:22" ht="15" x14ac:dyDescent="0.2">
      <c r="A278" s="1795"/>
      <c r="B278" s="1803" t="s">
        <v>201</v>
      </c>
      <c r="C278" s="1805" t="s">
        <v>10</v>
      </c>
      <c r="D278" s="1805" t="s">
        <v>10</v>
      </c>
      <c r="E278" s="1805" t="s">
        <v>10</v>
      </c>
      <c r="F278" s="1805" t="s">
        <v>10</v>
      </c>
      <c r="G278" s="1805" t="s">
        <v>10</v>
      </c>
      <c r="H278" s="1804">
        <v>4.6580000000000004</v>
      </c>
      <c r="I278" s="1819" t="s">
        <v>10</v>
      </c>
      <c r="J278" s="1819" t="s">
        <v>10</v>
      </c>
      <c r="K278" s="1819" t="s">
        <v>10</v>
      </c>
      <c r="L278" s="1819" t="s">
        <v>10</v>
      </c>
      <c r="M278" s="1819" t="s">
        <v>10</v>
      </c>
      <c r="N278" s="1819" t="s">
        <v>10</v>
      </c>
      <c r="O278" s="1819" t="s">
        <v>10</v>
      </c>
      <c r="P278" s="1819" t="s">
        <v>10</v>
      </c>
      <c r="Q278" s="1820" t="s">
        <v>10</v>
      </c>
      <c r="R278" s="1819" t="s">
        <v>10</v>
      </c>
      <c r="S278" s="1819" t="s">
        <v>10</v>
      </c>
      <c r="T278" s="1819" t="s">
        <v>10</v>
      </c>
      <c r="U278" s="1819" t="s">
        <v>10</v>
      </c>
      <c r="V278" s="1828" t="s">
        <v>10</v>
      </c>
    </row>
    <row r="279" spans="1:22" ht="3" customHeight="1" x14ac:dyDescent="0.2">
      <c r="B279" s="1852"/>
      <c r="C279" s="1809"/>
      <c r="D279" s="1809"/>
    </row>
    <row r="280" spans="1:22" ht="63" customHeight="1" x14ac:dyDescent="0.2">
      <c r="B280" s="2004" t="s">
        <v>576</v>
      </c>
      <c r="C280" s="2005"/>
      <c r="D280" s="2005"/>
      <c r="E280" s="2005"/>
      <c r="F280" s="2005"/>
      <c r="G280" s="2005"/>
      <c r="H280" s="2005"/>
      <c r="I280" s="2005"/>
      <c r="J280" s="2005"/>
      <c r="K280" s="2005"/>
      <c r="L280" s="2005"/>
      <c r="M280" s="2005"/>
      <c r="N280" s="2005"/>
      <c r="O280" s="2005"/>
      <c r="P280" s="2005"/>
      <c r="Q280" s="2005"/>
      <c r="R280" s="2005"/>
      <c r="S280" s="1822"/>
      <c r="T280" s="1822"/>
      <c r="U280" s="1822"/>
    </row>
    <row r="281" spans="1:22" ht="15" x14ac:dyDescent="0.2">
      <c r="G281" s="1797"/>
    </row>
    <row r="282" spans="1:22" ht="63" customHeight="1" x14ac:dyDescent="0.2">
      <c r="A282" s="1785" t="s">
        <v>226</v>
      </c>
      <c r="B282" s="2006" t="s">
        <v>234</v>
      </c>
      <c r="C282" s="2007"/>
      <c r="D282" s="2007"/>
      <c r="E282" s="2007"/>
      <c r="F282" s="2007"/>
      <c r="G282" s="2007"/>
      <c r="H282" s="2007"/>
      <c r="I282" s="2007"/>
      <c r="J282" s="2007"/>
      <c r="K282" s="2007"/>
      <c r="L282" s="2007"/>
      <c r="M282" s="2007"/>
      <c r="N282" s="2007"/>
      <c r="O282" s="2007"/>
      <c r="P282" s="2007"/>
      <c r="Q282" s="2007"/>
      <c r="R282" s="2007"/>
      <c r="S282" s="1813"/>
      <c r="T282" s="1813"/>
      <c r="U282" s="1813"/>
      <c r="V282" s="1786"/>
    </row>
    <row r="283" spans="1:22" ht="63" customHeight="1" x14ac:dyDescent="0.2">
      <c r="A283" s="1787"/>
      <c r="B283" s="1788" t="s">
        <v>68</v>
      </c>
      <c r="C283" s="1790" t="s">
        <v>6</v>
      </c>
      <c r="D283" s="1790" t="s">
        <v>7</v>
      </c>
      <c r="E283" s="1790" t="s">
        <v>8</v>
      </c>
      <c r="F283" s="1861" t="s">
        <v>140</v>
      </c>
      <c r="G283" s="1861" t="s">
        <v>179</v>
      </c>
      <c r="H283" s="1792" t="s">
        <v>224</v>
      </c>
      <c r="I283" s="1793" t="s">
        <v>235</v>
      </c>
      <c r="J283" s="1793" t="s">
        <v>288</v>
      </c>
      <c r="K283" s="1792" t="s">
        <v>323</v>
      </c>
      <c r="L283" s="1792" t="s">
        <v>335</v>
      </c>
      <c r="M283" s="1814" t="s">
        <v>386</v>
      </c>
      <c r="N283" s="1793" t="s">
        <v>410</v>
      </c>
      <c r="O283" s="1793" t="s">
        <v>425</v>
      </c>
      <c r="P283" s="1793" t="s">
        <v>458</v>
      </c>
      <c r="Q283" s="1815" t="s">
        <v>600</v>
      </c>
      <c r="R283" s="1793" t="s">
        <v>653</v>
      </c>
      <c r="S283" s="1793" t="s">
        <v>660</v>
      </c>
      <c r="T283" s="1793" t="s">
        <v>700</v>
      </c>
      <c r="U283" s="1793" t="s">
        <v>704</v>
      </c>
      <c r="V283" s="1794" t="s">
        <v>706</v>
      </c>
    </row>
    <row r="284" spans="1:22" ht="15" x14ac:dyDescent="0.2">
      <c r="A284" s="1795"/>
      <c r="B284" s="1872" t="s">
        <v>268</v>
      </c>
      <c r="C284" s="1798" t="s">
        <v>10</v>
      </c>
      <c r="D284" s="1798" t="s">
        <v>10</v>
      </c>
      <c r="E284" s="1798" t="s">
        <v>10</v>
      </c>
      <c r="F284" s="1798" t="s">
        <v>10</v>
      </c>
      <c r="G284" s="1798" t="s">
        <v>10</v>
      </c>
      <c r="H284" s="1797">
        <v>17.652999999999999</v>
      </c>
      <c r="I284" s="1816" t="s">
        <v>10</v>
      </c>
      <c r="J284" s="1816" t="s">
        <v>10</v>
      </c>
      <c r="K284" s="1797">
        <v>11.451000000000001</v>
      </c>
      <c r="L284" s="1798" t="s">
        <v>10</v>
      </c>
      <c r="M284" s="1816" t="s">
        <v>10</v>
      </c>
      <c r="N284" s="1816" t="s">
        <v>10</v>
      </c>
      <c r="O284" s="1816" t="s">
        <v>10</v>
      </c>
      <c r="P284" s="1816" t="s">
        <v>10</v>
      </c>
      <c r="Q284" s="1817" t="s">
        <v>10</v>
      </c>
      <c r="R284" s="1816" t="s">
        <v>10</v>
      </c>
      <c r="S284" s="1816" t="s">
        <v>10</v>
      </c>
      <c r="T284" s="1816" t="s">
        <v>10</v>
      </c>
      <c r="U284" s="1816" t="s">
        <v>10</v>
      </c>
      <c r="V284" s="1865" t="s">
        <v>10</v>
      </c>
    </row>
    <row r="285" spans="1:22" ht="15" x14ac:dyDescent="0.2">
      <c r="A285" s="1795"/>
      <c r="B285" s="1873" t="s">
        <v>264</v>
      </c>
      <c r="C285" s="1798" t="s">
        <v>10</v>
      </c>
      <c r="D285" s="1798" t="s">
        <v>10</v>
      </c>
      <c r="E285" s="1798" t="s">
        <v>10</v>
      </c>
      <c r="F285" s="1798" t="s">
        <v>10</v>
      </c>
      <c r="G285" s="1798" t="s">
        <v>10</v>
      </c>
      <c r="H285" s="1797">
        <v>30.975000000000001</v>
      </c>
      <c r="I285" s="1816" t="s">
        <v>10</v>
      </c>
      <c r="J285" s="1816" t="s">
        <v>10</v>
      </c>
      <c r="K285" s="1797">
        <v>26.013999999999999</v>
      </c>
      <c r="L285" s="1798" t="s">
        <v>10</v>
      </c>
      <c r="M285" s="1816" t="s">
        <v>10</v>
      </c>
      <c r="N285" s="1816" t="s">
        <v>10</v>
      </c>
      <c r="O285" s="1816" t="s">
        <v>10</v>
      </c>
      <c r="P285" s="1816" t="s">
        <v>10</v>
      </c>
      <c r="Q285" s="1817" t="s">
        <v>10</v>
      </c>
      <c r="R285" s="1816" t="s">
        <v>10</v>
      </c>
      <c r="S285" s="1816" t="s">
        <v>10</v>
      </c>
      <c r="T285" s="1816" t="s">
        <v>10</v>
      </c>
      <c r="U285" s="1816" t="s">
        <v>10</v>
      </c>
      <c r="V285" s="1818" t="s">
        <v>10</v>
      </c>
    </row>
    <row r="286" spans="1:22" ht="15" x14ac:dyDescent="0.2">
      <c r="A286" s="1795"/>
      <c r="B286" s="1873" t="s">
        <v>265</v>
      </c>
      <c r="C286" s="1798" t="s">
        <v>10</v>
      </c>
      <c r="D286" s="1798" t="s">
        <v>10</v>
      </c>
      <c r="E286" s="1798" t="s">
        <v>10</v>
      </c>
      <c r="F286" s="1798" t="s">
        <v>10</v>
      </c>
      <c r="G286" s="1798" t="s">
        <v>10</v>
      </c>
      <c r="H286" s="1797">
        <v>25.443000000000001</v>
      </c>
      <c r="I286" s="1816" t="s">
        <v>10</v>
      </c>
      <c r="J286" s="1816" t="s">
        <v>10</v>
      </c>
      <c r="K286" s="1797">
        <v>29.466000000000001</v>
      </c>
      <c r="L286" s="1798" t="s">
        <v>10</v>
      </c>
      <c r="M286" s="1816" t="s">
        <v>10</v>
      </c>
      <c r="N286" s="1816" t="s">
        <v>10</v>
      </c>
      <c r="O286" s="1816" t="s">
        <v>10</v>
      </c>
      <c r="P286" s="1816" t="s">
        <v>10</v>
      </c>
      <c r="Q286" s="1817" t="s">
        <v>10</v>
      </c>
      <c r="R286" s="1867" t="s">
        <v>10</v>
      </c>
      <c r="S286" s="1867" t="s">
        <v>10</v>
      </c>
      <c r="T286" s="1867" t="s">
        <v>10</v>
      </c>
      <c r="U286" s="1867" t="s">
        <v>10</v>
      </c>
      <c r="V286" s="1868" t="s">
        <v>10</v>
      </c>
    </row>
    <row r="287" spans="1:22" ht="15" x14ac:dyDescent="0.2">
      <c r="A287" s="1795"/>
      <c r="B287" s="1873" t="s">
        <v>266</v>
      </c>
      <c r="C287" s="1798" t="s">
        <v>10</v>
      </c>
      <c r="D287" s="1798" t="s">
        <v>10</v>
      </c>
      <c r="E287" s="1798" t="s">
        <v>10</v>
      </c>
      <c r="F287" s="1798" t="s">
        <v>10</v>
      </c>
      <c r="G287" s="1798" t="s">
        <v>10</v>
      </c>
      <c r="H287" s="1797">
        <v>15.756</v>
      </c>
      <c r="I287" s="1816" t="s">
        <v>10</v>
      </c>
      <c r="J287" s="1816" t="s">
        <v>10</v>
      </c>
      <c r="K287" s="1797">
        <v>20.327999999999999</v>
      </c>
      <c r="L287" s="1798" t="s">
        <v>10</v>
      </c>
      <c r="M287" s="1816" t="s">
        <v>10</v>
      </c>
      <c r="N287" s="1816" t="s">
        <v>10</v>
      </c>
      <c r="O287" s="1816" t="s">
        <v>10</v>
      </c>
      <c r="P287" s="1816" t="s">
        <v>10</v>
      </c>
      <c r="Q287" s="1817" t="s">
        <v>10</v>
      </c>
      <c r="R287" s="1816" t="s">
        <v>10</v>
      </c>
      <c r="S287" s="1816" t="s">
        <v>10</v>
      </c>
      <c r="T287" s="1816" t="s">
        <v>10</v>
      </c>
      <c r="U287" s="1816" t="s">
        <v>10</v>
      </c>
      <c r="V287" s="1827" t="s">
        <v>10</v>
      </c>
    </row>
    <row r="288" spans="1:22" ht="15" x14ac:dyDescent="0.2">
      <c r="A288" s="1811"/>
      <c r="B288" s="1874" t="s">
        <v>267</v>
      </c>
      <c r="C288" s="1805" t="s">
        <v>10</v>
      </c>
      <c r="D288" s="1805" t="s">
        <v>10</v>
      </c>
      <c r="E288" s="1805" t="s">
        <v>10</v>
      </c>
      <c r="F288" s="1805" t="s">
        <v>10</v>
      </c>
      <c r="G288" s="1805" t="s">
        <v>10</v>
      </c>
      <c r="H288" s="1804">
        <v>9.94</v>
      </c>
      <c r="I288" s="1819" t="s">
        <v>10</v>
      </c>
      <c r="J288" s="1819" t="s">
        <v>10</v>
      </c>
      <c r="K288" s="1804">
        <v>12.742000000000001</v>
      </c>
      <c r="L288" s="1805" t="s">
        <v>10</v>
      </c>
      <c r="M288" s="1819" t="s">
        <v>10</v>
      </c>
      <c r="N288" s="1819" t="s">
        <v>10</v>
      </c>
      <c r="O288" s="1819" t="s">
        <v>10</v>
      </c>
      <c r="P288" s="1819" t="s">
        <v>10</v>
      </c>
      <c r="Q288" s="1820" t="s">
        <v>10</v>
      </c>
      <c r="R288" s="1819" t="s">
        <v>10</v>
      </c>
      <c r="S288" s="1819" t="s">
        <v>10</v>
      </c>
      <c r="T288" s="1819" t="s">
        <v>10</v>
      </c>
      <c r="U288" s="1819" t="s">
        <v>10</v>
      </c>
      <c r="V288" s="1828" t="s">
        <v>10</v>
      </c>
    </row>
    <row r="289" spans="1:22" ht="3" customHeight="1" x14ac:dyDescent="0.2">
      <c r="B289" s="1852"/>
      <c r="C289" s="1809"/>
      <c r="D289" s="1809"/>
    </row>
    <row r="290" spans="1:22" ht="63" customHeight="1" x14ac:dyDescent="0.2">
      <c r="B290" s="2004" t="s">
        <v>577</v>
      </c>
      <c r="C290" s="2005"/>
      <c r="D290" s="2005"/>
      <c r="E290" s="2005"/>
      <c r="F290" s="2005"/>
      <c r="G290" s="2005"/>
      <c r="H290" s="2005"/>
      <c r="I290" s="2005"/>
      <c r="J290" s="2005"/>
      <c r="K290" s="2005"/>
      <c r="L290" s="2005"/>
      <c r="M290" s="2005"/>
      <c r="N290" s="2005"/>
      <c r="O290" s="2005"/>
      <c r="P290" s="2005"/>
      <c r="Q290" s="2005"/>
      <c r="R290" s="2005"/>
      <c r="S290" s="1822"/>
      <c r="T290" s="1822"/>
      <c r="U290" s="1822"/>
    </row>
    <row r="292" spans="1:22" ht="63" customHeight="1" x14ac:dyDescent="0.2">
      <c r="A292" s="1785" t="s">
        <v>230</v>
      </c>
      <c r="B292" s="2006" t="s">
        <v>229</v>
      </c>
      <c r="C292" s="2007"/>
      <c r="D292" s="2007"/>
      <c r="E292" s="2007"/>
      <c r="F292" s="2007"/>
      <c r="G292" s="2007"/>
      <c r="H292" s="2007"/>
      <c r="I292" s="2007"/>
      <c r="J292" s="2007"/>
      <c r="K292" s="2007"/>
      <c r="L292" s="2007"/>
      <c r="M292" s="2007"/>
      <c r="N292" s="2007"/>
      <c r="O292" s="2007"/>
      <c r="P292" s="2007"/>
      <c r="Q292" s="2007"/>
      <c r="R292" s="2007"/>
      <c r="S292" s="1813"/>
      <c r="T292" s="1813"/>
      <c r="U292" s="1813"/>
      <c r="V292" s="1786"/>
    </row>
    <row r="293" spans="1:22" ht="63" customHeight="1" x14ac:dyDescent="0.2">
      <c r="A293" s="1787"/>
      <c r="B293" s="1788" t="s">
        <v>68</v>
      </c>
      <c r="C293" s="1790" t="s">
        <v>6</v>
      </c>
      <c r="D293" s="1790" t="s">
        <v>7</v>
      </c>
      <c r="E293" s="1790" t="s">
        <v>8</v>
      </c>
      <c r="F293" s="1791" t="s">
        <v>140</v>
      </c>
      <c r="G293" s="1792" t="s">
        <v>179</v>
      </c>
      <c r="H293" s="1792" t="s">
        <v>224</v>
      </c>
      <c r="I293" s="1793" t="s">
        <v>235</v>
      </c>
      <c r="J293" s="1792" t="s">
        <v>288</v>
      </c>
      <c r="K293" s="1793" t="s">
        <v>323</v>
      </c>
      <c r="L293" s="1793" t="s">
        <v>335</v>
      </c>
      <c r="M293" s="1814" t="s">
        <v>386</v>
      </c>
      <c r="N293" s="1792" t="s">
        <v>410</v>
      </c>
      <c r="O293" s="1793" t="s">
        <v>425</v>
      </c>
      <c r="P293" s="1793" t="s">
        <v>458</v>
      </c>
      <c r="Q293" s="1815" t="s">
        <v>600</v>
      </c>
      <c r="R293" s="1793" t="s">
        <v>653</v>
      </c>
      <c r="S293" s="1793" t="s">
        <v>660</v>
      </c>
      <c r="T293" s="1793" t="s">
        <v>700</v>
      </c>
      <c r="U293" s="1793" t="s">
        <v>704</v>
      </c>
      <c r="V293" s="1794" t="s">
        <v>706</v>
      </c>
    </row>
    <row r="294" spans="1:22" ht="15" x14ac:dyDescent="0.2">
      <c r="A294" s="1795"/>
      <c r="B294" s="1796" t="s">
        <v>23</v>
      </c>
      <c r="C294" s="1798" t="s">
        <v>10</v>
      </c>
      <c r="D294" s="1798" t="s">
        <v>10</v>
      </c>
      <c r="E294" s="1798" t="s">
        <v>10</v>
      </c>
      <c r="F294" s="1798" t="s">
        <v>10</v>
      </c>
      <c r="G294" s="1798" t="s">
        <v>10</v>
      </c>
      <c r="H294" s="1797">
        <v>10.393000000000001</v>
      </c>
      <c r="I294" s="1816" t="s">
        <v>10</v>
      </c>
      <c r="J294" s="1797">
        <v>9.0169999999999995</v>
      </c>
      <c r="K294" s="1799" t="s">
        <v>10</v>
      </c>
      <c r="L294" s="1799" t="s">
        <v>10</v>
      </c>
      <c r="M294" s="1816" t="s">
        <v>10</v>
      </c>
      <c r="N294" s="1797">
        <v>9.6020000000000003</v>
      </c>
      <c r="O294" s="1816" t="s">
        <v>10</v>
      </c>
      <c r="P294" s="1816" t="s">
        <v>10</v>
      </c>
      <c r="Q294" s="1817" t="s">
        <v>10</v>
      </c>
      <c r="R294" s="1816" t="s">
        <v>10</v>
      </c>
      <c r="S294" s="1816" t="s">
        <v>10</v>
      </c>
      <c r="T294" s="1816" t="s">
        <v>10</v>
      </c>
      <c r="U294" s="1816" t="s">
        <v>10</v>
      </c>
      <c r="V294" s="1865" t="s">
        <v>10</v>
      </c>
    </row>
    <row r="295" spans="1:22" ht="15" x14ac:dyDescent="0.2">
      <c r="A295" s="1795"/>
      <c r="B295" s="1801" t="s">
        <v>24</v>
      </c>
      <c r="C295" s="1798" t="s">
        <v>10</v>
      </c>
      <c r="D295" s="1798" t="s">
        <v>10</v>
      </c>
      <c r="E295" s="1798" t="s">
        <v>10</v>
      </c>
      <c r="F295" s="1798" t="s">
        <v>10</v>
      </c>
      <c r="G295" s="1798" t="s">
        <v>10</v>
      </c>
      <c r="H295" s="1797">
        <v>9.9169999999999998</v>
      </c>
      <c r="I295" s="1816" t="s">
        <v>10</v>
      </c>
      <c r="J295" s="1797">
        <v>9.8529999999999998</v>
      </c>
      <c r="K295" s="1799" t="s">
        <v>10</v>
      </c>
      <c r="L295" s="1799" t="s">
        <v>10</v>
      </c>
      <c r="M295" s="1816" t="s">
        <v>10</v>
      </c>
      <c r="N295" s="1797">
        <v>10.571</v>
      </c>
      <c r="O295" s="1816" t="s">
        <v>10</v>
      </c>
      <c r="P295" s="1816" t="s">
        <v>10</v>
      </c>
      <c r="Q295" s="1817" t="s">
        <v>10</v>
      </c>
      <c r="R295" s="1816" t="s">
        <v>10</v>
      </c>
      <c r="S295" s="1816" t="s">
        <v>10</v>
      </c>
      <c r="T295" s="1816" t="s">
        <v>10</v>
      </c>
      <c r="U295" s="1816" t="s">
        <v>10</v>
      </c>
      <c r="V295" s="1818" t="s">
        <v>10</v>
      </c>
    </row>
    <row r="296" spans="1:22" ht="15" x14ac:dyDescent="0.2">
      <c r="A296" s="1795"/>
      <c r="B296" s="1801" t="s">
        <v>25</v>
      </c>
      <c r="C296" s="1798" t="s">
        <v>10</v>
      </c>
      <c r="D296" s="1798" t="s">
        <v>10</v>
      </c>
      <c r="E296" s="1798" t="s">
        <v>10</v>
      </c>
      <c r="F296" s="1798" t="s">
        <v>10</v>
      </c>
      <c r="G296" s="1798" t="s">
        <v>10</v>
      </c>
      <c r="H296" s="1797">
        <v>4.6610000000000005</v>
      </c>
      <c r="I296" s="1816" t="s">
        <v>10</v>
      </c>
      <c r="J296" s="1797">
        <v>4.0270000000000001</v>
      </c>
      <c r="K296" s="1799" t="s">
        <v>10</v>
      </c>
      <c r="L296" s="1799" t="s">
        <v>10</v>
      </c>
      <c r="M296" s="1816" t="s">
        <v>10</v>
      </c>
      <c r="N296" s="1797">
        <v>4.5440000000000005</v>
      </c>
      <c r="O296" s="1816" t="s">
        <v>10</v>
      </c>
      <c r="P296" s="1816" t="s">
        <v>10</v>
      </c>
      <c r="Q296" s="1817" t="s">
        <v>10</v>
      </c>
      <c r="R296" s="1867" t="s">
        <v>10</v>
      </c>
      <c r="S296" s="1867" t="s">
        <v>10</v>
      </c>
      <c r="T296" s="1867" t="s">
        <v>10</v>
      </c>
      <c r="U296" s="1867" t="s">
        <v>10</v>
      </c>
      <c r="V296" s="1868" t="s">
        <v>10</v>
      </c>
    </row>
    <row r="297" spans="1:22" ht="15" x14ac:dyDescent="0.2">
      <c r="A297" s="1802"/>
      <c r="B297" s="1801" t="s">
        <v>26</v>
      </c>
      <c r="C297" s="1798" t="s">
        <v>10</v>
      </c>
      <c r="D297" s="1798" t="s">
        <v>10</v>
      </c>
      <c r="E297" s="1798" t="s">
        <v>10</v>
      </c>
      <c r="F297" s="1798" t="s">
        <v>10</v>
      </c>
      <c r="G297" s="1798" t="s">
        <v>10</v>
      </c>
      <c r="H297" s="1797">
        <v>19.855</v>
      </c>
      <c r="I297" s="1816" t="s">
        <v>10</v>
      </c>
      <c r="J297" s="1797">
        <v>22.525000000000002</v>
      </c>
      <c r="K297" s="1799" t="s">
        <v>10</v>
      </c>
      <c r="L297" s="1799" t="s">
        <v>10</v>
      </c>
      <c r="M297" s="1816" t="s">
        <v>10</v>
      </c>
      <c r="N297" s="1797">
        <v>22.612000000000002</v>
      </c>
      <c r="O297" s="1816" t="s">
        <v>10</v>
      </c>
      <c r="P297" s="1816" t="s">
        <v>10</v>
      </c>
      <c r="Q297" s="1817" t="s">
        <v>10</v>
      </c>
      <c r="R297" s="1816" t="s">
        <v>10</v>
      </c>
      <c r="S297" s="1816" t="s">
        <v>10</v>
      </c>
      <c r="T297" s="1816" t="s">
        <v>10</v>
      </c>
      <c r="U297" s="1816" t="s">
        <v>10</v>
      </c>
      <c r="V297" s="1827" t="s">
        <v>10</v>
      </c>
    </row>
    <row r="298" spans="1:22" ht="15" x14ac:dyDescent="0.2">
      <c r="A298" s="1802"/>
      <c r="B298" s="1803" t="s">
        <v>27</v>
      </c>
      <c r="C298" s="1805" t="s">
        <v>10</v>
      </c>
      <c r="D298" s="1805" t="s">
        <v>10</v>
      </c>
      <c r="E298" s="1805" t="s">
        <v>10</v>
      </c>
      <c r="F298" s="1805" t="s">
        <v>10</v>
      </c>
      <c r="G298" s="1805" t="s">
        <v>10</v>
      </c>
      <c r="H298" s="1804">
        <v>55.173999999999999</v>
      </c>
      <c r="I298" s="1819" t="s">
        <v>10</v>
      </c>
      <c r="J298" s="1804">
        <v>54.576999999999998</v>
      </c>
      <c r="K298" s="1806" t="s">
        <v>10</v>
      </c>
      <c r="L298" s="1806" t="s">
        <v>10</v>
      </c>
      <c r="M298" s="1819" t="s">
        <v>10</v>
      </c>
      <c r="N298" s="1804">
        <v>52.672000000000004</v>
      </c>
      <c r="O298" s="1819" t="s">
        <v>10</v>
      </c>
      <c r="P298" s="1819" t="s">
        <v>10</v>
      </c>
      <c r="Q298" s="1820" t="s">
        <v>10</v>
      </c>
      <c r="R298" s="1819" t="s">
        <v>10</v>
      </c>
      <c r="S298" s="1819" t="s">
        <v>10</v>
      </c>
      <c r="T298" s="1819" t="s">
        <v>10</v>
      </c>
      <c r="U298" s="1819" t="s">
        <v>10</v>
      </c>
      <c r="V298" s="1821" t="s">
        <v>10</v>
      </c>
    </row>
    <row r="299" spans="1:22" ht="3" customHeight="1" x14ac:dyDescent="0.2">
      <c r="B299" s="1808"/>
      <c r="C299" s="1809"/>
      <c r="D299" s="1809"/>
      <c r="E299" s="1810"/>
      <c r="F299" s="1811"/>
      <c r="H299" s="1811">
        <v>21.611000000000001</v>
      </c>
    </row>
    <row r="300" spans="1:22" ht="63" customHeight="1" x14ac:dyDescent="0.2">
      <c r="B300" s="2013" t="s">
        <v>578</v>
      </c>
      <c r="C300" s="2014"/>
      <c r="D300" s="2014"/>
      <c r="E300" s="2014"/>
      <c r="F300" s="2014"/>
      <c r="G300" s="2014"/>
      <c r="H300" s="2014">
        <v>57.877000000000002</v>
      </c>
      <c r="I300" s="2014"/>
      <c r="J300" s="2014"/>
      <c r="K300" s="2014"/>
      <c r="L300" s="2014"/>
      <c r="M300" s="2014"/>
      <c r="N300" s="2014"/>
      <c r="O300" s="2014"/>
      <c r="P300" s="2014"/>
      <c r="Q300" s="2014"/>
      <c r="R300" s="2014"/>
      <c r="S300" s="2014"/>
      <c r="T300" s="2014"/>
      <c r="U300" s="2014"/>
      <c r="V300" s="2014"/>
    </row>
    <row r="302" spans="1:22" ht="63" customHeight="1" x14ac:dyDescent="0.2">
      <c r="A302" s="1785" t="s">
        <v>237</v>
      </c>
      <c r="B302" s="2006" t="s">
        <v>253</v>
      </c>
      <c r="C302" s="2007"/>
      <c r="D302" s="2007"/>
      <c r="E302" s="2007"/>
      <c r="F302" s="2007"/>
      <c r="G302" s="2007"/>
      <c r="H302" s="2007"/>
      <c r="I302" s="2007"/>
      <c r="J302" s="2007"/>
      <c r="K302" s="2007"/>
      <c r="L302" s="2007"/>
      <c r="M302" s="2007"/>
      <c r="N302" s="2007"/>
      <c r="O302" s="2007"/>
      <c r="P302" s="2007"/>
      <c r="Q302" s="2007"/>
      <c r="R302" s="2007"/>
      <c r="S302" s="1813"/>
      <c r="T302" s="1813"/>
      <c r="U302" s="1813"/>
      <c r="V302" s="1786"/>
    </row>
    <row r="303" spans="1:22" ht="63" customHeight="1" x14ac:dyDescent="0.2">
      <c r="A303" s="1787"/>
      <c r="B303" s="1788" t="s">
        <v>68</v>
      </c>
      <c r="C303" s="1790" t="s">
        <v>6</v>
      </c>
      <c r="D303" s="1790" t="s">
        <v>7</v>
      </c>
      <c r="E303" s="1790" t="s">
        <v>8</v>
      </c>
      <c r="F303" s="1791" t="s">
        <v>140</v>
      </c>
      <c r="G303" s="1792" t="s">
        <v>179</v>
      </c>
      <c r="H303" s="1792" t="s">
        <v>224</v>
      </c>
      <c r="I303" s="1792" t="s">
        <v>235</v>
      </c>
      <c r="J303" s="1793" t="s">
        <v>288</v>
      </c>
      <c r="K303" s="1793" t="s">
        <v>323</v>
      </c>
      <c r="L303" s="1793" t="s">
        <v>335</v>
      </c>
      <c r="M303" s="1814" t="s">
        <v>386</v>
      </c>
      <c r="N303" s="1793" t="s">
        <v>410</v>
      </c>
      <c r="O303" s="1793" t="s">
        <v>425</v>
      </c>
      <c r="P303" s="1793" t="s">
        <v>458</v>
      </c>
      <c r="Q303" s="1815" t="s">
        <v>600</v>
      </c>
      <c r="R303" s="1793" t="s">
        <v>653</v>
      </c>
      <c r="S303" s="1793" t="s">
        <v>660</v>
      </c>
      <c r="T303" s="1793" t="s">
        <v>700</v>
      </c>
      <c r="U303" s="1793" t="s">
        <v>704</v>
      </c>
      <c r="V303" s="1794" t="s">
        <v>706</v>
      </c>
    </row>
    <row r="304" spans="1:22" ht="15" x14ac:dyDescent="0.2">
      <c r="A304" s="1795"/>
      <c r="B304" s="1872" t="s">
        <v>2</v>
      </c>
      <c r="C304" s="1798" t="s">
        <v>10</v>
      </c>
      <c r="D304" s="1798" t="s">
        <v>10</v>
      </c>
      <c r="E304" s="1798" t="s">
        <v>10</v>
      </c>
      <c r="F304" s="1798" t="s">
        <v>10</v>
      </c>
      <c r="G304" s="1798" t="s">
        <v>10</v>
      </c>
      <c r="H304" s="1798" t="s">
        <v>10</v>
      </c>
      <c r="I304" s="1797">
        <v>2.6840000000000002</v>
      </c>
      <c r="J304" s="1817" t="s">
        <v>10</v>
      </c>
      <c r="K304" s="1817" t="s">
        <v>10</v>
      </c>
      <c r="L304" s="1817" t="s">
        <v>10</v>
      </c>
      <c r="M304" s="1816" t="s">
        <v>10</v>
      </c>
      <c r="N304" s="1816" t="s">
        <v>10</v>
      </c>
      <c r="O304" s="1816" t="s">
        <v>10</v>
      </c>
      <c r="P304" s="1816" t="s">
        <v>10</v>
      </c>
      <c r="Q304" s="1817" t="s">
        <v>10</v>
      </c>
      <c r="R304" s="1816" t="s">
        <v>10</v>
      </c>
      <c r="S304" s="1816" t="s">
        <v>10</v>
      </c>
      <c r="T304" s="1816" t="s">
        <v>10</v>
      </c>
      <c r="U304" s="1816" t="s">
        <v>10</v>
      </c>
      <c r="V304" s="1865" t="s">
        <v>10</v>
      </c>
    </row>
    <row r="305" spans="1:22" ht="15" x14ac:dyDescent="0.2">
      <c r="A305" s="1795"/>
      <c r="B305" s="1873" t="s">
        <v>259</v>
      </c>
      <c r="C305" s="1798" t="s">
        <v>10</v>
      </c>
      <c r="D305" s="1798" t="s">
        <v>10</v>
      </c>
      <c r="E305" s="1798" t="s">
        <v>10</v>
      </c>
      <c r="F305" s="1798" t="s">
        <v>10</v>
      </c>
      <c r="G305" s="1798" t="s">
        <v>10</v>
      </c>
      <c r="H305" s="1798" t="s">
        <v>10</v>
      </c>
      <c r="I305" s="1797">
        <v>7.2640000000000002</v>
      </c>
      <c r="J305" s="1817" t="s">
        <v>10</v>
      </c>
      <c r="K305" s="1817" t="s">
        <v>10</v>
      </c>
      <c r="L305" s="1817" t="s">
        <v>10</v>
      </c>
      <c r="M305" s="1816" t="s">
        <v>10</v>
      </c>
      <c r="N305" s="1816" t="s">
        <v>10</v>
      </c>
      <c r="O305" s="1816" t="s">
        <v>10</v>
      </c>
      <c r="P305" s="1816" t="s">
        <v>10</v>
      </c>
      <c r="Q305" s="1817" t="s">
        <v>10</v>
      </c>
      <c r="R305" s="1816" t="s">
        <v>10</v>
      </c>
      <c r="S305" s="1816" t="s">
        <v>10</v>
      </c>
      <c r="T305" s="1816" t="s">
        <v>10</v>
      </c>
      <c r="U305" s="1816" t="s">
        <v>10</v>
      </c>
      <c r="V305" s="1818" t="s">
        <v>10</v>
      </c>
    </row>
    <row r="306" spans="1:22" ht="15" x14ac:dyDescent="0.2">
      <c r="A306" s="1795"/>
      <c r="B306" s="1873" t="s">
        <v>260</v>
      </c>
      <c r="C306" s="1798" t="s">
        <v>10</v>
      </c>
      <c r="D306" s="1798" t="s">
        <v>10</v>
      </c>
      <c r="E306" s="1798" t="s">
        <v>10</v>
      </c>
      <c r="F306" s="1798" t="s">
        <v>10</v>
      </c>
      <c r="G306" s="1798" t="s">
        <v>10</v>
      </c>
      <c r="H306" s="1798" t="s">
        <v>10</v>
      </c>
      <c r="I306" s="1797">
        <v>46.756</v>
      </c>
      <c r="J306" s="1817" t="s">
        <v>10</v>
      </c>
      <c r="K306" s="1817" t="s">
        <v>10</v>
      </c>
      <c r="L306" s="1817" t="s">
        <v>10</v>
      </c>
      <c r="M306" s="1816" t="s">
        <v>10</v>
      </c>
      <c r="N306" s="1816" t="s">
        <v>10</v>
      </c>
      <c r="O306" s="1816" t="s">
        <v>10</v>
      </c>
      <c r="P306" s="1816" t="s">
        <v>10</v>
      </c>
      <c r="Q306" s="1817" t="s">
        <v>10</v>
      </c>
      <c r="R306" s="1867" t="s">
        <v>10</v>
      </c>
      <c r="S306" s="1867" t="s">
        <v>10</v>
      </c>
      <c r="T306" s="1867" t="s">
        <v>10</v>
      </c>
      <c r="U306" s="1867" t="s">
        <v>10</v>
      </c>
      <c r="V306" s="1868" t="s">
        <v>10</v>
      </c>
    </row>
    <row r="307" spans="1:22" ht="15" x14ac:dyDescent="0.2">
      <c r="A307" s="1802"/>
      <c r="B307" s="1873" t="s">
        <v>261</v>
      </c>
      <c r="C307" s="1798" t="s">
        <v>10</v>
      </c>
      <c r="D307" s="1798" t="s">
        <v>10</v>
      </c>
      <c r="E307" s="1798" t="s">
        <v>10</v>
      </c>
      <c r="F307" s="1798" t="s">
        <v>10</v>
      </c>
      <c r="G307" s="1798" t="s">
        <v>10</v>
      </c>
      <c r="H307" s="1798" t="s">
        <v>10</v>
      </c>
      <c r="I307" s="1797">
        <v>22.471</v>
      </c>
      <c r="J307" s="1817" t="s">
        <v>10</v>
      </c>
      <c r="K307" s="1817" t="s">
        <v>10</v>
      </c>
      <c r="L307" s="1817" t="s">
        <v>10</v>
      </c>
      <c r="M307" s="1816" t="s">
        <v>10</v>
      </c>
      <c r="N307" s="1816" t="s">
        <v>10</v>
      </c>
      <c r="O307" s="1816" t="s">
        <v>10</v>
      </c>
      <c r="P307" s="1816" t="s">
        <v>10</v>
      </c>
      <c r="Q307" s="1817" t="s">
        <v>10</v>
      </c>
      <c r="R307" s="1816" t="s">
        <v>10</v>
      </c>
      <c r="S307" s="1816" t="s">
        <v>10</v>
      </c>
      <c r="T307" s="1816" t="s">
        <v>10</v>
      </c>
      <c r="U307" s="1816" t="s">
        <v>10</v>
      </c>
      <c r="V307" s="1827" t="s">
        <v>10</v>
      </c>
    </row>
    <row r="308" spans="1:22" ht="15" x14ac:dyDescent="0.2">
      <c r="A308" s="1802"/>
      <c r="B308" s="1873" t="s">
        <v>262</v>
      </c>
      <c r="C308" s="1798" t="s">
        <v>10</v>
      </c>
      <c r="D308" s="1798" t="s">
        <v>10</v>
      </c>
      <c r="E308" s="1798" t="s">
        <v>10</v>
      </c>
      <c r="F308" s="1798" t="s">
        <v>10</v>
      </c>
      <c r="G308" s="1798" t="s">
        <v>10</v>
      </c>
      <c r="H308" s="1798" t="s">
        <v>10</v>
      </c>
      <c r="I308" s="1797">
        <v>11.009</v>
      </c>
      <c r="J308" s="1817" t="s">
        <v>10</v>
      </c>
      <c r="K308" s="1817" t="s">
        <v>10</v>
      </c>
      <c r="L308" s="1817" t="s">
        <v>10</v>
      </c>
      <c r="M308" s="1816" t="s">
        <v>10</v>
      </c>
      <c r="N308" s="1816" t="s">
        <v>10</v>
      </c>
      <c r="O308" s="1816" t="s">
        <v>10</v>
      </c>
      <c r="P308" s="1816" t="s">
        <v>10</v>
      </c>
      <c r="Q308" s="1817" t="s">
        <v>10</v>
      </c>
      <c r="R308" s="1816" t="s">
        <v>10</v>
      </c>
      <c r="S308" s="1816" t="s">
        <v>10</v>
      </c>
      <c r="T308" s="1816" t="s">
        <v>10</v>
      </c>
      <c r="U308" s="1816" t="s">
        <v>10</v>
      </c>
      <c r="V308" s="1827" t="s">
        <v>10</v>
      </c>
    </row>
    <row r="309" spans="1:22" ht="15" x14ac:dyDescent="0.2">
      <c r="A309" s="1802"/>
      <c r="B309" s="1873" t="s">
        <v>263</v>
      </c>
      <c r="C309" s="1798" t="s">
        <v>10</v>
      </c>
      <c r="D309" s="1798" t="s">
        <v>10</v>
      </c>
      <c r="E309" s="1798" t="s">
        <v>10</v>
      </c>
      <c r="F309" s="1798" t="s">
        <v>10</v>
      </c>
      <c r="G309" s="1798" t="s">
        <v>10</v>
      </c>
      <c r="H309" s="1798" t="s">
        <v>10</v>
      </c>
      <c r="I309" s="1797">
        <v>6.3159999999999998</v>
      </c>
      <c r="J309" s="1817" t="s">
        <v>10</v>
      </c>
      <c r="K309" s="1817" t="s">
        <v>10</v>
      </c>
      <c r="L309" s="1817" t="s">
        <v>10</v>
      </c>
      <c r="M309" s="1816" t="s">
        <v>10</v>
      </c>
      <c r="N309" s="1816" t="s">
        <v>10</v>
      </c>
      <c r="O309" s="1816" t="s">
        <v>10</v>
      </c>
      <c r="P309" s="1816" t="s">
        <v>10</v>
      </c>
      <c r="Q309" s="1817" t="s">
        <v>10</v>
      </c>
      <c r="R309" s="1816" t="s">
        <v>10</v>
      </c>
      <c r="S309" s="1816" t="s">
        <v>10</v>
      </c>
      <c r="T309" s="1816" t="s">
        <v>10</v>
      </c>
      <c r="U309" s="1816" t="s">
        <v>10</v>
      </c>
      <c r="V309" s="1827" t="s">
        <v>10</v>
      </c>
    </row>
    <row r="310" spans="1:22" ht="15" x14ac:dyDescent="0.2">
      <c r="A310" s="1802"/>
      <c r="B310" s="1874" t="s">
        <v>258</v>
      </c>
      <c r="C310" s="1805" t="s">
        <v>10</v>
      </c>
      <c r="D310" s="1805" t="s">
        <v>10</v>
      </c>
      <c r="E310" s="1805" t="s">
        <v>10</v>
      </c>
      <c r="F310" s="1805" t="s">
        <v>10</v>
      </c>
      <c r="G310" s="1805" t="s">
        <v>10</v>
      </c>
      <c r="H310" s="1805" t="s">
        <v>10</v>
      </c>
      <c r="I310" s="1804">
        <v>3.5</v>
      </c>
      <c r="J310" s="1820" t="s">
        <v>10</v>
      </c>
      <c r="K310" s="1820" t="s">
        <v>10</v>
      </c>
      <c r="L310" s="1820" t="s">
        <v>10</v>
      </c>
      <c r="M310" s="1819" t="s">
        <v>10</v>
      </c>
      <c r="N310" s="1819" t="s">
        <v>10</v>
      </c>
      <c r="O310" s="1819" t="s">
        <v>10</v>
      </c>
      <c r="P310" s="1819" t="s">
        <v>10</v>
      </c>
      <c r="Q310" s="1820" t="s">
        <v>10</v>
      </c>
      <c r="R310" s="1819" t="s">
        <v>10</v>
      </c>
      <c r="S310" s="1819" t="s">
        <v>10</v>
      </c>
      <c r="T310" s="1819" t="s">
        <v>10</v>
      </c>
      <c r="U310" s="1819" t="s">
        <v>10</v>
      </c>
      <c r="V310" s="1828" t="s">
        <v>10</v>
      </c>
    </row>
    <row r="311" spans="1:22" ht="3" customHeight="1" x14ac:dyDescent="0.2">
      <c r="B311" s="1808"/>
      <c r="C311" s="1809"/>
      <c r="D311" s="1809"/>
      <c r="E311" s="1810"/>
      <c r="F311" s="1811"/>
      <c r="H311" s="1811">
        <v>21.611000000000001</v>
      </c>
      <c r="V311" s="1811"/>
    </row>
    <row r="312" spans="1:22" ht="63" customHeight="1" x14ac:dyDescent="0.2">
      <c r="B312" s="2004" t="s">
        <v>254</v>
      </c>
      <c r="C312" s="2005"/>
      <c r="D312" s="2005"/>
      <c r="E312" s="2005"/>
      <c r="F312" s="2005"/>
      <c r="G312" s="2005"/>
      <c r="H312" s="2005">
        <v>57.877000000000002</v>
      </c>
      <c r="I312" s="2005"/>
      <c r="J312" s="2005"/>
      <c r="K312" s="2005"/>
      <c r="L312" s="2005"/>
      <c r="M312" s="2005"/>
      <c r="N312" s="2005"/>
      <c r="O312" s="2005"/>
      <c r="P312" s="2005"/>
      <c r="Q312" s="2005"/>
      <c r="R312" s="2005"/>
      <c r="S312" s="1822"/>
      <c r="T312" s="1822"/>
      <c r="U312" s="1822"/>
    </row>
    <row r="314" spans="1:22" ht="63" customHeight="1" x14ac:dyDescent="0.2">
      <c r="A314" s="1785" t="s">
        <v>243</v>
      </c>
      <c r="B314" s="2006" t="s">
        <v>256</v>
      </c>
      <c r="C314" s="2007"/>
      <c r="D314" s="2007"/>
      <c r="E314" s="2007"/>
      <c r="F314" s="2007"/>
      <c r="G314" s="2007"/>
      <c r="H314" s="2007"/>
      <c r="I314" s="2007"/>
      <c r="J314" s="2007"/>
      <c r="K314" s="2007"/>
      <c r="L314" s="2007"/>
      <c r="M314" s="2007"/>
      <c r="N314" s="2007"/>
      <c r="O314" s="2007"/>
      <c r="P314" s="2007"/>
      <c r="Q314" s="2007"/>
      <c r="R314" s="2007"/>
      <c r="S314" s="1813"/>
      <c r="T314" s="1813"/>
      <c r="U314" s="1813"/>
      <c r="V314" s="1786"/>
    </row>
    <row r="315" spans="1:22" ht="63" customHeight="1" x14ac:dyDescent="0.2">
      <c r="A315" s="1787"/>
      <c r="B315" s="1788" t="s">
        <v>68</v>
      </c>
      <c r="C315" s="1790" t="s">
        <v>6</v>
      </c>
      <c r="D315" s="1790" t="s">
        <v>7</v>
      </c>
      <c r="E315" s="1790" t="s">
        <v>8</v>
      </c>
      <c r="F315" s="1791" t="s">
        <v>140</v>
      </c>
      <c r="G315" s="1792" t="s">
        <v>179</v>
      </c>
      <c r="H315" s="1792" t="s">
        <v>224</v>
      </c>
      <c r="I315" s="1792" t="s">
        <v>235</v>
      </c>
      <c r="J315" s="1793" t="s">
        <v>288</v>
      </c>
      <c r="K315" s="1793" t="s">
        <v>323</v>
      </c>
      <c r="L315" s="1793" t="s">
        <v>335</v>
      </c>
      <c r="M315" s="1814" t="s">
        <v>386</v>
      </c>
      <c r="N315" s="1793" t="s">
        <v>410</v>
      </c>
      <c r="O315" s="1793" t="s">
        <v>425</v>
      </c>
      <c r="P315" s="1793" t="s">
        <v>458</v>
      </c>
      <c r="Q315" s="1815" t="s">
        <v>600</v>
      </c>
      <c r="R315" s="1793" t="s">
        <v>653</v>
      </c>
      <c r="S315" s="1793" t="s">
        <v>660</v>
      </c>
      <c r="T315" s="1793" t="s">
        <v>700</v>
      </c>
      <c r="U315" s="1793" t="s">
        <v>704</v>
      </c>
      <c r="V315" s="1794" t="s">
        <v>706</v>
      </c>
    </row>
    <row r="316" spans="1:22" ht="15" x14ac:dyDescent="0.2">
      <c r="A316" s="1795"/>
      <c r="B316" s="1796" t="s">
        <v>238</v>
      </c>
      <c r="C316" s="1798" t="s">
        <v>10</v>
      </c>
      <c r="D316" s="1798" t="s">
        <v>10</v>
      </c>
      <c r="E316" s="1798" t="s">
        <v>10</v>
      </c>
      <c r="F316" s="1798" t="s">
        <v>10</v>
      </c>
      <c r="G316" s="1798" t="s">
        <v>10</v>
      </c>
      <c r="H316" s="1798" t="s">
        <v>10</v>
      </c>
      <c r="I316" s="1797">
        <v>5.7119999999999997</v>
      </c>
      <c r="J316" s="1816" t="s">
        <v>10</v>
      </c>
      <c r="K316" s="1816" t="s">
        <v>10</v>
      </c>
      <c r="L316" s="1816" t="s">
        <v>10</v>
      </c>
      <c r="M316" s="1816" t="s">
        <v>10</v>
      </c>
      <c r="N316" s="1816" t="s">
        <v>10</v>
      </c>
      <c r="O316" s="1816" t="s">
        <v>10</v>
      </c>
      <c r="P316" s="1816" t="s">
        <v>10</v>
      </c>
      <c r="Q316" s="1817" t="s">
        <v>10</v>
      </c>
      <c r="R316" s="1816" t="s">
        <v>10</v>
      </c>
      <c r="S316" s="1816" t="s">
        <v>10</v>
      </c>
      <c r="T316" s="1816" t="s">
        <v>10</v>
      </c>
      <c r="U316" s="1816" t="s">
        <v>10</v>
      </c>
      <c r="V316" s="1865" t="s">
        <v>10</v>
      </c>
    </row>
    <row r="317" spans="1:22" ht="15" x14ac:dyDescent="0.2">
      <c r="A317" s="1795"/>
      <c r="B317" s="1801" t="s">
        <v>239</v>
      </c>
      <c r="C317" s="1798" t="s">
        <v>10</v>
      </c>
      <c r="D317" s="1798" t="s">
        <v>10</v>
      </c>
      <c r="E317" s="1798" t="s">
        <v>10</v>
      </c>
      <c r="F317" s="1798" t="s">
        <v>10</v>
      </c>
      <c r="G317" s="1798" t="s">
        <v>10</v>
      </c>
      <c r="H317" s="1798" t="s">
        <v>10</v>
      </c>
      <c r="I317" s="1797">
        <v>20.557000000000002</v>
      </c>
      <c r="J317" s="1816" t="s">
        <v>10</v>
      </c>
      <c r="K317" s="1816" t="s">
        <v>10</v>
      </c>
      <c r="L317" s="1816" t="s">
        <v>10</v>
      </c>
      <c r="M317" s="1816" t="s">
        <v>10</v>
      </c>
      <c r="N317" s="1816" t="s">
        <v>10</v>
      </c>
      <c r="O317" s="1816" t="s">
        <v>10</v>
      </c>
      <c r="P317" s="1816" t="s">
        <v>10</v>
      </c>
      <c r="Q317" s="1817" t="s">
        <v>10</v>
      </c>
      <c r="R317" s="1816" t="s">
        <v>10</v>
      </c>
      <c r="S317" s="1816" t="s">
        <v>10</v>
      </c>
      <c r="T317" s="1816" t="s">
        <v>10</v>
      </c>
      <c r="U317" s="1816" t="s">
        <v>10</v>
      </c>
      <c r="V317" s="1818" t="s">
        <v>10</v>
      </c>
    </row>
    <row r="318" spans="1:22" ht="15" x14ac:dyDescent="0.2">
      <c r="A318" s="1795"/>
      <c r="B318" s="1801" t="s">
        <v>240</v>
      </c>
      <c r="C318" s="1798" t="s">
        <v>10</v>
      </c>
      <c r="D318" s="1798" t="s">
        <v>10</v>
      </c>
      <c r="E318" s="1798" t="s">
        <v>10</v>
      </c>
      <c r="F318" s="1798" t="s">
        <v>10</v>
      </c>
      <c r="G318" s="1798" t="s">
        <v>10</v>
      </c>
      <c r="H318" s="1798" t="s">
        <v>10</v>
      </c>
      <c r="I318" s="1797">
        <v>21.41</v>
      </c>
      <c r="J318" s="1816" t="s">
        <v>10</v>
      </c>
      <c r="K318" s="1816" t="s">
        <v>10</v>
      </c>
      <c r="L318" s="1816" t="s">
        <v>10</v>
      </c>
      <c r="M318" s="1816" t="s">
        <v>10</v>
      </c>
      <c r="N318" s="1816" t="s">
        <v>10</v>
      </c>
      <c r="O318" s="1816" t="s">
        <v>10</v>
      </c>
      <c r="P318" s="1816" t="s">
        <v>10</v>
      </c>
      <c r="Q318" s="1817" t="s">
        <v>10</v>
      </c>
      <c r="R318" s="1867" t="s">
        <v>10</v>
      </c>
      <c r="S318" s="1867" t="s">
        <v>10</v>
      </c>
      <c r="T318" s="1867" t="s">
        <v>10</v>
      </c>
      <c r="U318" s="1867" t="s">
        <v>10</v>
      </c>
      <c r="V318" s="1868" t="s">
        <v>10</v>
      </c>
    </row>
    <row r="319" spans="1:22" ht="15" x14ac:dyDescent="0.2">
      <c r="A319" s="1802"/>
      <c r="B319" s="1801" t="s">
        <v>241</v>
      </c>
      <c r="C319" s="1798" t="s">
        <v>10</v>
      </c>
      <c r="D319" s="1798" t="s">
        <v>10</v>
      </c>
      <c r="E319" s="1798" t="s">
        <v>10</v>
      </c>
      <c r="F319" s="1798" t="s">
        <v>10</v>
      </c>
      <c r="G319" s="1798" t="s">
        <v>10</v>
      </c>
      <c r="H319" s="1798" t="s">
        <v>10</v>
      </c>
      <c r="I319" s="1797">
        <v>10.011000000000001</v>
      </c>
      <c r="J319" s="1816" t="s">
        <v>10</v>
      </c>
      <c r="K319" s="1816" t="s">
        <v>10</v>
      </c>
      <c r="L319" s="1816" t="s">
        <v>10</v>
      </c>
      <c r="M319" s="1816" t="s">
        <v>10</v>
      </c>
      <c r="N319" s="1816" t="s">
        <v>10</v>
      </c>
      <c r="O319" s="1816" t="s">
        <v>10</v>
      </c>
      <c r="P319" s="1816" t="s">
        <v>10</v>
      </c>
      <c r="Q319" s="1817" t="s">
        <v>10</v>
      </c>
      <c r="R319" s="1816" t="s">
        <v>10</v>
      </c>
      <c r="S319" s="1816" t="s">
        <v>10</v>
      </c>
      <c r="T319" s="1816" t="s">
        <v>10</v>
      </c>
      <c r="U319" s="1816" t="s">
        <v>10</v>
      </c>
      <c r="V319" s="1827" t="s">
        <v>10</v>
      </c>
    </row>
    <row r="320" spans="1:22" ht="15" x14ac:dyDescent="0.2">
      <c r="A320" s="1802"/>
      <c r="B320" s="1801" t="s">
        <v>242</v>
      </c>
      <c r="C320" s="1798" t="s">
        <v>10</v>
      </c>
      <c r="D320" s="1798" t="s">
        <v>10</v>
      </c>
      <c r="E320" s="1798" t="s">
        <v>10</v>
      </c>
      <c r="F320" s="1798" t="s">
        <v>10</v>
      </c>
      <c r="G320" s="1798" t="s">
        <v>10</v>
      </c>
      <c r="H320" s="1798" t="s">
        <v>10</v>
      </c>
      <c r="I320" s="1797">
        <v>7.6640000000000006</v>
      </c>
      <c r="J320" s="1816" t="s">
        <v>10</v>
      </c>
      <c r="K320" s="1816" t="s">
        <v>10</v>
      </c>
      <c r="L320" s="1816" t="s">
        <v>10</v>
      </c>
      <c r="M320" s="1816" t="s">
        <v>10</v>
      </c>
      <c r="N320" s="1816" t="s">
        <v>10</v>
      </c>
      <c r="O320" s="1816" t="s">
        <v>10</v>
      </c>
      <c r="P320" s="1816" t="s">
        <v>10</v>
      </c>
      <c r="Q320" s="1817" t="s">
        <v>10</v>
      </c>
      <c r="R320" s="1816" t="s">
        <v>10</v>
      </c>
      <c r="S320" s="1816" t="s">
        <v>10</v>
      </c>
      <c r="T320" s="1816" t="s">
        <v>10</v>
      </c>
      <c r="U320" s="1816" t="s">
        <v>10</v>
      </c>
      <c r="V320" s="1827" t="s">
        <v>10</v>
      </c>
    </row>
    <row r="321" spans="1:22" ht="15" x14ac:dyDescent="0.2">
      <c r="A321" s="1802"/>
      <c r="B321" s="1803" t="s">
        <v>248</v>
      </c>
      <c r="C321" s="1805" t="s">
        <v>10</v>
      </c>
      <c r="D321" s="1805" t="s">
        <v>10</v>
      </c>
      <c r="E321" s="1805" t="s">
        <v>10</v>
      </c>
      <c r="F321" s="1805" t="s">
        <v>10</v>
      </c>
      <c r="G321" s="1805" t="s">
        <v>10</v>
      </c>
      <c r="H321" s="1805" t="s">
        <v>10</v>
      </c>
      <c r="I321" s="1804">
        <v>34.646000000000001</v>
      </c>
      <c r="J321" s="1819" t="s">
        <v>10</v>
      </c>
      <c r="K321" s="1819" t="s">
        <v>10</v>
      </c>
      <c r="L321" s="1819" t="s">
        <v>10</v>
      </c>
      <c r="M321" s="1819" t="s">
        <v>10</v>
      </c>
      <c r="N321" s="1819" t="s">
        <v>10</v>
      </c>
      <c r="O321" s="1819" t="s">
        <v>10</v>
      </c>
      <c r="P321" s="1819" t="s">
        <v>10</v>
      </c>
      <c r="Q321" s="1820" t="s">
        <v>10</v>
      </c>
      <c r="R321" s="1819" t="s">
        <v>10</v>
      </c>
      <c r="S321" s="1819" t="s">
        <v>10</v>
      </c>
      <c r="T321" s="1819" t="s">
        <v>10</v>
      </c>
      <c r="U321" s="1819" t="s">
        <v>10</v>
      </c>
      <c r="V321" s="1828" t="s">
        <v>10</v>
      </c>
    </row>
    <row r="322" spans="1:22" ht="3" customHeight="1" x14ac:dyDescent="0.2">
      <c r="B322" s="1808"/>
      <c r="C322" s="1809"/>
      <c r="D322" s="1809"/>
      <c r="E322" s="1810"/>
      <c r="F322" s="1811"/>
      <c r="H322" s="1811">
        <v>21.611000000000001</v>
      </c>
    </row>
    <row r="323" spans="1:22" ht="63" customHeight="1" x14ac:dyDescent="0.2">
      <c r="B323" s="2004" t="s">
        <v>255</v>
      </c>
      <c r="C323" s="2005"/>
      <c r="D323" s="2005"/>
      <c r="E323" s="2005"/>
      <c r="F323" s="2005"/>
      <c r="G323" s="2005"/>
      <c r="H323" s="2005">
        <v>57.877000000000002</v>
      </c>
      <c r="I323" s="2005"/>
      <c r="J323" s="2005"/>
      <c r="K323" s="2005"/>
      <c r="L323" s="2005"/>
      <c r="M323" s="2005"/>
      <c r="N323" s="2005"/>
      <c r="O323" s="2005"/>
      <c r="P323" s="2005"/>
      <c r="Q323" s="2005"/>
      <c r="R323" s="2005"/>
      <c r="S323" s="1822"/>
      <c r="T323" s="1822"/>
      <c r="U323" s="1822"/>
    </row>
    <row r="325" spans="1:22" ht="63" customHeight="1" x14ac:dyDescent="0.2">
      <c r="A325" s="1785" t="s">
        <v>244</v>
      </c>
      <c r="B325" s="2006" t="s">
        <v>257</v>
      </c>
      <c r="C325" s="2007"/>
      <c r="D325" s="2007"/>
      <c r="E325" s="2007"/>
      <c r="F325" s="2007"/>
      <c r="G325" s="2007"/>
      <c r="H325" s="2007"/>
      <c r="I325" s="2007"/>
      <c r="J325" s="2007"/>
      <c r="K325" s="2007"/>
      <c r="L325" s="2007"/>
      <c r="M325" s="2007"/>
      <c r="N325" s="2007"/>
      <c r="O325" s="2007"/>
      <c r="P325" s="2007"/>
      <c r="Q325" s="2007"/>
      <c r="R325" s="2007"/>
      <c r="S325" s="1813"/>
      <c r="T325" s="1813"/>
      <c r="U325" s="1813"/>
      <c r="V325" s="1786"/>
    </row>
    <row r="326" spans="1:22" ht="63" customHeight="1" x14ac:dyDescent="0.2">
      <c r="A326" s="1787"/>
      <c r="B326" s="1788" t="s">
        <v>68</v>
      </c>
      <c r="C326" s="1790" t="s">
        <v>6</v>
      </c>
      <c r="D326" s="1790" t="s">
        <v>7</v>
      </c>
      <c r="E326" s="1790" t="s">
        <v>8</v>
      </c>
      <c r="F326" s="1791" t="s">
        <v>140</v>
      </c>
      <c r="G326" s="1792" t="s">
        <v>179</v>
      </c>
      <c r="H326" s="1792" t="s">
        <v>224</v>
      </c>
      <c r="I326" s="1792" t="s">
        <v>235</v>
      </c>
      <c r="J326" s="1793" t="s">
        <v>288</v>
      </c>
      <c r="K326" s="1793" t="s">
        <v>323</v>
      </c>
      <c r="L326" s="1793" t="s">
        <v>335</v>
      </c>
      <c r="M326" s="1814" t="s">
        <v>386</v>
      </c>
      <c r="N326" s="1793" t="s">
        <v>410</v>
      </c>
      <c r="O326" s="1793" t="s">
        <v>425</v>
      </c>
      <c r="P326" s="1793" t="s">
        <v>458</v>
      </c>
      <c r="Q326" s="1815" t="s">
        <v>600</v>
      </c>
      <c r="R326" s="1793" t="s">
        <v>653</v>
      </c>
      <c r="S326" s="1793" t="s">
        <v>660</v>
      </c>
      <c r="T326" s="1793" t="s">
        <v>700</v>
      </c>
      <c r="U326" s="1793" t="s">
        <v>704</v>
      </c>
      <c r="V326" s="1794" t="s">
        <v>706</v>
      </c>
    </row>
    <row r="327" spans="1:22" ht="15" x14ac:dyDescent="0.2">
      <c r="A327" s="1795"/>
      <c r="B327" s="1796" t="s">
        <v>245</v>
      </c>
      <c r="C327" s="1798" t="s">
        <v>10</v>
      </c>
      <c r="D327" s="1798" t="s">
        <v>10</v>
      </c>
      <c r="E327" s="1798" t="s">
        <v>10</v>
      </c>
      <c r="F327" s="1798" t="s">
        <v>10</v>
      </c>
      <c r="G327" s="1798" t="s">
        <v>10</v>
      </c>
      <c r="H327" s="1798" t="s">
        <v>10</v>
      </c>
      <c r="I327" s="1797">
        <v>7.3410000000000002</v>
      </c>
      <c r="J327" s="1816" t="s">
        <v>10</v>
      </c>
      <c r="K327" s="1816" t="s">
        <v>10</v>
      </c>
      <c r="L327" s="1816" t="s">
        <v>10</v>
      </c>
      <c r="M327" s="1816" t="s">
        <v>10</v>
      </c>
      <c r="N327" s="1816" t="s">
        <v>10</v>
      </c>
      <c r="O327" s="1816" t="s">
        <v>10</v>
      </c>
      <c r="P327" s="1816" t="s">
        <v>10</v>
      </c>
      <c r="Q327" s="1817" t="s">
        <v>10</v>
      </c>
      <c r="R327" s="1816" t="s">
        <v>10</v>
      </c>
      <c r="S327" s="1816" t="s">
        <v>10</v>
      </c>
      <c r="T327" s="1816" t="s">
        <v>10</v>
      </c>
      <c r="U327" s="1816" t="s">
        <v>10</v>
      </c>
      <c r="V327" s="1865" t="s">
        <v>10</v>
      </c>
    </row>
    <row r="328" spans="1:22" ht="15" x14ac:dyDescent="0.2">
      <c r="A328" s="1795"/>
      <c r="B328" s="1801" t="s">
        <v>246</v>
      </c>
      <c r="C328" s="1798" t="s">
        <v>10</v>
      </c>
      <c r="D328" s="1798" t="s">
        <v>10</v>
      </c>
      <c r="E328" s="1798" t="s">
        <v>10</v>
      </c>
      <c r="F328" s="1798" t="s">
        <v>10</v>
      </c>
      <c r="G328" s="1798" t="s">
        <v>10</v>
      </c>
      <c r="H328" s="1798" t="s">
        <v>10</v>
      </c>
      <c r="I328" s="1797">
        <v>55.518999999999998</v>
      </c>
      <c r="J328" s="1816" t="s">
        <v>10</v>
      </c>
      <c r="K328" s="1816" t="s">
        <v>10</v>
      </c>
      <c r="L328" s="1816" t="s">
        <v>10</v>
      </c>
      <c r="M328" s="1816" t="s">
        <v>10</v>
      </c>
      <c r="N328" s="1816" t="s">
        <v>10</v>
      </c>
      <c r="O328" s="1816" t="s">
        <v>10</v>
      </c>
      <c r="P328" s="1816" t="s">
        <v>10</v>
      </c>
      <c r="Q328" s="1817" t="s">
        <v>10</v>
      </c>
      <c r="R328" s="1816" t="s">
        <v>10</v>
      </c>
      <c r="S328" s="1816" t="s">
        <v>10</v>
      </c>
      <c r="T328" s="1816" t="s">
        <v>10</v>
      </c>
      <c r="U328" s="1816" t="s">
        <v>10</v>
      </c>
      <c r="V328" s="1818" t="s">
        <v>10</v>
      </c>
    </row>
    <row r="329" spans="1:22" ht="15" x14ac:dyDescent="0.2">
      <c r="A329" s="1795"/>
      <c r="B329" s="1801" t="s">
        <v>247</v>
      </c>
      <c r="C329" s="1798" t="s">
        <v>10</v>
      </c>
      <c r="D329" s="1798" t="s">
        <v>10</v>
      </c>
      <c r="E329" s="1798" t="s">
        <v>10</v>
      </c>
      <c r="F329" s="1798" t="s">
        <v>10</v>
      </c>
      <c r="G329" s="1798" t="s">
        <v>10</v>
      </c>
      <c r="H329" s="1798" t="s">
        <v>10</v>
      </c>
      <c r="I329" s="1797">
        <v>7.141</v>
      </c>
      <c r="J329" s="1816" t="s">
        <v>10</v>
      </c>
      <c r="K329" s="1816" t="s">
        <v>10</v>
      </c>
      <c r="L329" s="1816" t="s">
        <v>10</v>
      </c>
      <c r="M329" s="1816" t="s">
        <v>10</v>
      </c>
      <c r="N329" s="1816" t="s">
        <v>10</v>
      </c>
      <c r="O329" s="1816" t="s">
        <v>10</v>
      </c>
      <c r="P329" s="1816" t="s">
        <v>10</v>
      </c>
      <c r="Q329" s="1817" t="s">
        <v>10</v>
      </c>
      <c r="R329" s="1867" t="s">
        <v>10</v>
      </c>
      <c r="S329" s="1867" t="s">
        <v>10</v>
      </c>
      <c r="T329" s="1867" t="s">
        <v>10</v>
      </c>
      <c r="U329" s="1867" t="s">
        <v>10</v>
      </c>
      <c r="V329" s="1868" t="s">
        <v>10</v>
      </c>
    </row>
    <row r="330" spans="1:22" ht="15" x14ac:dyDescent="0.2">
      <c r="A330" s="1795"/>
      <c r="B330" s="1803" t="s">
        <v>248</v>
      </c>
      <c r="C330" s="1805" t="s">
        <v>10</v>
      </c>
      <c r="D330" s="1805" t="s">
        <v>10</v>
      </c>
      <c r="E330" s="1805" t="s">
        <v>10</v>
      </c>
      <c r="F330" s="1805" t="s">
        <v>10</v>
      </c>
      <c r="G330" s="1805" t="s">
        <v>10</v>
      </c>
      <c r="H330" s="1805" t="s">
        <v>10</v>
      </c>
      <c r="I330" s="1804">
        <v>30</v>
      </c>
      <c r="J330" s="1819" t="s">
        <v>10</v>
      </c>
      <c r="K330" s="1819" t="s">
        <v>10</v>
      </c>
      <c r="L330" s="1819" t="s">
        <v>10</v>
      </c>
      <c r="M330" s="1819" t="s">
        <v>10</v>
      </c>
      <c r="N330" s="1819" t="s">
        <v>10</v>
      </c>
      <c r="O330" s="1819" t="s">
        <v>10</v>
      </c>
      <c r="P330" s="1819" t="s">
        <v>10</v>
      </c>
      <c r="Q330" s="1820" t="s">
        <v>10</v>
      </c>
      <c r="R330" s="1819" t="s">
        <v>10</v>
      </c>
      <c r="S330" s="1819" t="s">
        <v>10</v>
      </c>
      <c r="T330" s="1819" t="s">
        <v>10</v>
      </c>
      <c r="U330" s="1819" t="s">
        <v>10</v>
      </c>
      <c r="V330" s="1828" t="s">
        <v>10</v>
      </c>
    </row>
    <row r="331" spans="1:22" ht="3" customHeight="1" x14ac:dyDescent="0.2">
      <c r="B331" s="1808"/>
      <c r="C331" s="1809"/>
      <c r="D331" s="1809"/>
      <c r="E331" s="1810"/>
      <c r="F331" s="1811"/>
      <c r="H331" s="1811">
        <v>21.611000000000001</v>
      </c>
    </row>
    <row r="332" spans="1:22" ht="63" customHeight="1" x14ac:dyDescent="0.2">
      <c r="B332" s="2013" t="s">
        <v>579</v>
      </c>
      <c r="C332" s="2014"/>
      <c r="D332" s="2014"/>
      <c r="E332" s="2014"/>
      <c r="F332" s="2014"/>
      <c r="G332" s="2014"/>
      <c r="H332" s="2014"/>
      <c r="I332" s="2014"/>
      <c r="J332" s="2014"/>
      <c r="K332" s="2014"/>
      <c r="L332" s="2014"/>
      <c r="M332" s="2014"/>
      <c r="N332" s="2014"/>
      <c r="O332" s="2014"/>
      <c r="P332" s="2014"/>
      <c r="Q332" s="2014"/>
      <c r="R332" s="2014"/>
      <c r="S332" s="2014"/>
      <c r="T332" s="2014"/>
      <c r="U332" s="2014"/>
      <c r="V332" s="2014"/>
    </row>
    <row r="334" spans="1:22" ht="63" customHeight="1" x14ac:dyDescent="0.2">
      <c r="A334" s="1785" t="s">
        <v>249</v>
      </c>
      <c r="B334" s="2006" t="s">
        <v>377</v>
      </c>
      <c r="C334" s="2007"/>
      <c r="D334" s="2007"/>
      <c r="E334" s="2007"/>
      <c r="F334" s="2007"/>
      <c r="G334" s="2007"/>
      <c r="H334" s="2007"/>
      <c r="I334" s="2007"/>
      <c r="J334" s="2007"/>
      <c r="K334" s="2007"/>
      <c r="L334" s="2007"/>
      <c r="M334" s="2007"/>
      <c r="N334" s="2007"/>
      <c r="O334" s="2007"/>
      <c r="P334" s="2007"/>
      <c r="Q334" s="2007"/>
      <c r="R334" s="2007"/>
      <c r="S334" s="1813"/>
      <c r="T334" s="1813"/>
      <c r="U334" s="1813"/>
      <c r="V334" s="1786"/>
    </row>
    <row r="335" spans="1:22" ht="63" customHeight="1" x14ac:dyDescent="0.2">
      <c r="A335" s="1787"/>
      <c r="B335" s="1788" t="s">
        <v>68</v>
      </c>
      <c r="C335" s="1790" t="s">
        <v>6</v>
      </c>
      <c r="D335" s="1790" t="s">
        <v>7</v>
      </c>
      <c r="E335" s="1790" t="s">
        <v>8</v>
      </c>
      <c r="F335" s="1791" t="s">
        <v>140</v>
      </c>
      <c r="G335" s="1792" t="s">
        <v>179</v>
      </c>
      <c r="H335" s="1792" t="s">
        <v>224</v>
      </c>
      <c r="I335" s="1792" t="s">
        <v>235</v>
      </c>
      <c r="J335" s="1793" t="s">
        <v>288</v>
      </c>
      <c r="K335" s="1793" t="s">
        <v>323</v>
      </c>
      <c r="L335" s="1792" t="s">
        <v>335</v>
      </c>
      <c r="M335" s="1814" t="s">
        <v>386</v>
      </c>
      <c r="N335" s="1793" t="s">
        <v>410</v>
      </c>
      <c r="O335" s="1793" t="s">
        <v>425</v>
      </c>
      <c r="P335" s="1793" t="s">
        <v>458</v>
      </c>
      <c r="Q335" s="1815" t="s">
        <v>600</v>
      </c>
      <c r="R335" s="1793" t="s">
        <v>653</v>
      </c>
      <c r="S335" s="1793" t="s">
        <v>660</v>
      </c>
      <c r="T335" s="1793" t="s">
        <v>700</v>
      </c>
      <c r="U335" s="1793" t="s">
        <v>704</v>
      </c>
      <c r="V335" s="1794" t="s">
        <v>706</v>
      </c>
    </row>
    <row r="336" spans="1:22" ht="15" x14ac:dyDescent="0.2">
      <c r="A336" s="1795"/>
      <c r="B336" s="1796" t="s">
        <v>365</v>
      </c>
      <c r="C336" s="1798" t="s">
        <v>10</v>
      </c>
      <c r="D336" s="1798" t="s">
        <v>10</v>
      </c>
      <c r="E336" s="1798" t="s">
        <v>10</v>
      </c>
      <c r="F336" s="1798" t="s">
        <v>10</v>
      </c>
      <c r="G336" s="1798" t="s">
        <v>10</v>
      </c>
      <c r="H336" s="1798" t="s">
        <v>10</v>
      </c>
      <c r="I336" s="1797">
        <v>1.538</v>
      </c>
      <c r="J336" s="1816" t="s">
        <v>10</v>
      </c>
      <c r="K336" s="1816" t="s">
        <v>10</v>
      </c>
      <c r="L336" s="1797">
        <v>3.3029999999999999</v>
      </c>
      <c r="M336" s="1816" t="s">
        <v>10</v>
      </c>
      <c r="N336" s="1816" t="s">
        <v>10</v>
      </c>
      <c r="O336" s="1816" t="s">
        <v>10</v>
      </c>
      <c r="P336" s="1816" t="s">
        <v>10</v>
      </c>
      <c r="Q336" s="1817" t="s">
        <v>10</v>
      </c>
      <c r="R336" s="1816" t="s">
        <v>10</v>
      </c>
      <c r="S336" s="1816" t="s">
        <v>10</v>
      </c>
      <c r="T336" s="1816" t="s">
        <v>10</v>
      </c>
      <c r="U336" s="1816" t="s">
        <v>10</v>
      </c>
      <c r="V336" s="1865" t="s">
        <v>10</v>
      </c>
    </row>
    <row r="337" spans="1:22" ht="15" x14ac:dyDescent="0.2">
      <c r="A337" s="1795"/>
      <c r="B337" s="1801" t="s">
        <v>364</v>
      </c>
      <c r="C337" s="1798" t="s">
        <v>10</v>
      </c>
      <c r="D337" s="1798" t="s">
        <v>10</v>
      </c>
      <c r="E337" s="1798" t="s">
        <v>10</v>
      </c>
      <c r="F337" s="1798" t="s">
        <v>10</v>
      </c>
      <c r="G337" s="1798" t="s">
        <v>10</v>
      </c>
      <c r="H337" s="1798" t="s">
        <v>10</v>
      </c>
      <c r="I337" s="1797">
        <v>5.0430000000000001</v>
      </c>
      <c r="J337" s="1816" t="s">
        <v>10</v>
      </c>
      <c r="K337" s="1816" t="s">
        <v>10</v>
      </c>
      <c r="L337" s="1797">
        <v>9.3670000000000009</v>
      </c>
      <c r="M337" s="1816" t="s">
        <v>10</v>
      </c>
      <c r="N337" s="1816" t="s">
        <v>10</v>
      </c>
      <c r="O337" s="1816" t="s">
        <v>10</v>
      </c>
      <c r="P337" s="1816" t="s">
        <v>10</v>
      </c>
      <c r="Q337" s="1817" t="s">
        <v>10</v>
      </c>
      <c r="R337" s="1816" t="s">
        <v>10</v>
      </c>
      <c r="S337" s="1816" t="s">
        <v>10</v>
      </c>
      <c r="T337" s="1816" t="s">
        <v>10</v>
      </c>
      <c r="U337" s="1816" t="s">
        <v>10</v>
      </c>
      <c r="V337" s="1818" t="s">
        <v>10</v>
      </c>
    </row>
    <row r="338" spans="1:22" ht="15" x14ac:dyDescent="0.2">
      <c r="A338" s="1795"/>
      <c r="B338" s="1801" t="s">
        <v>11</v>
      </c>
      <c r="C338" s="1798" t="s">
        <v>10</v>
      </c>
      <c r="D338" s="1798" t="s">
        <v>10</v>
      </c>
      <c r="E338" s="1798" t="s">
        <v>10</v>
      </c>
      <c r="F338" s="1798" t="s">
        <v>10</v>
      </c>
      <c r="G338" s="1798" t="s">
        <v>10</v>
      </c>
      <c r="H338" s="1798" t="s">
        <v>10</v>
      </c>
      <c r="I338" s="1797">
        <v>88.248999999999995</v>
      </c>
      <c r="J338" s="1816" t="s">
        <v>10</v>
      </c>
      <c r="K338" s="1816" t="s">
        <v>10</v>
      </c>
      <c r="L338" s="1797">
        <v>81.646000000000001</v>
      </c>
      <c r="M338" s="1816" t="s">
        <v>10</v>
      </c>
      <c r="N338" s="1816" t="s">
        <v>10</v>
      </c>
      <c r="O338" s="1816" t="s">
        <v>10</v>
      </c>
      <c r="P338" s="1816" t="s">
        <v>10</v>
      </c>
      <c r="Q338" s="1817" t="s">
        <v>10</v>
      </c>
      <c r="R338" s="1867" t="s">
        <v>10</v>
      </c>
      <c r="S338" s="1867" t="s">
        <v>10</v>
      </c>
      <c r="T338" s="1867" t="s">
        <v>10</v>
      </c>
      <c r="U338" s="1867" t="s">
        <v>10</v>
      </c>
      <c r="V338" s="1868" t="s">
        <v>10</v>
      </c>
    </row>
    <row r="339" spans="1:22" ht="15" x14ac:dyDescent="0.2">
      <c r="A339" s="1802"/>
      <c r="B339" s="1801" t="s">
        <v>363</v>
      </c>
      <c r="C339" s="1798" t="s">
        <v>10</v>
      </c>
      <c r="D339" s="1798" t="s">
        <v>10</v>
      </c>
      <c r="E339" s="1798" t="s">
        <v>10</v>
      </c>
      <c r="F339" s="1798" t="s">
        <v>10</v>
      </c>
      <c r="G339" s="1798" t="s">
        <v>10</v>
      </c>
      <c r="H339" s="1798" t="s">
        <v>10</v>
      </c>
      <c r="I339" s="1797">
        <v>3.032</v>
      </c>
      <c r="J339" s="1816" t="s">
        <v>10</v>
      </c>
      <c r="K339" s="1816" t="s">
        <v>10</v>
      </c>
      <c r="L339" s="1797">
        <v>5.0110000000000001</v>
      </c>
      <c r="M339" s="1816" t="s">
        <v>10</v>
      </c>
      <c r="N339" s="1816" t="s">
        <v>10</v>
      </c>
      <c r="O339" s="1816" t="s">
        <v>10</v>
      </c>
      <c r="P339" s="1816" t="s">
        <v>10</v>
      </c>
      <c r="Q339" s="1817" t="s">
        <v>10</v>
      </c>
      <c r="R339" s="1816" t="s">
        <v>10</v>
      </c>
      <c r="S339" s="1816" t="s">
        <v>10</v>
      </c>
      <c r="T339" s="1816" t="s">
        <v>10</v>
      </c>
      <c r="U339" s="1816" t="s">
        <v>10</v>
      </c>
      <c r="V339" s="1827" t="s">
        <v>10</v>
      </c>
    </row>
    <row r="340" spans="1:22" ht="15" x14ac:dyDescent="0.2">
      <c r="A340" s="1802"/>
      <c r="B340" s="1803" t="s">
        <v>362</v>
      </c>
      <c r="C340" s="1805" t="s">
        <v>10</v>
      </c>
      <c r="D340" s="1805" t="s">
        <v>10</v>
      </c>
      <c r="E340" s="1805" t="s">
        <v>10</v>
      </c>
      <c r="F340" s="1805" t="s">
        <v>10</v>
      </c>
      <c r="G340" s="1805" t="s">
        <v>10</v>
      </c>
      <c r="H340" s="1805" t="s">
        <v>10</v>
      </c>
      <c r="I340" s="1804">
        <v>2.1390000000000002</v>
      </c>
      <c r="J340" s="1819" t="s">
        <v>10</v>
      </c>
      <c r="K340" s="1819" t="s">
        <v>10</v>
      </c>
      <c r="L340" s="1804">
        <v>0.67300000000000004</v>
      </c>
      <c r="M340" s="1819" t="s">
        <v>10</v>
      </c>
      <c r="N340" s="1819" t="s">
        <v>10</v>
      </c>
      <c r="O340" s="1819" t="s">
        <v>10</v>
      </c>
      <c r="P340" s="1819" t="s">
        <v>10</v>
      </c>
      <c r="Q340" s="1820" t="s">
        <v>10</v>
      </c>
      <c r="R340" s="1819" t="s">
        <v>10</v>
      </c>
      <c r="S340" s="1819" t="s">
        <v>10</v>
      </c>
      <c r="T340" s="1819" t="s">
        <v>10</v>
      </c>
      <c r="U340" s="1819" t="s">
        <v>10</v>
      </c>
      <c r="V340" s="1828" t="s">
        <v>10</v>
      </c>
    </row>
    <row r="341" spans="1:22" ht="3" customHeight="1" x14ac:dyDescent="0.2">
      <c r="B341" s="1808"/>
      <c r="C341" s="1809"/>
      <c r="D341" s="1809"/>
      <c r="E341" s="1810"/>
      <c r="F341" s="1811"/>
      <c r="H341" s="1811">
        <v>21.611000000000001</v>
      </c>
      <c r="V341" s="1811"/>
    </row>
    <row r="342" spans="1:22" ht="63" customHeight="1" x14ac:dyDescent="0.2">
      <c r="B342" s="2013" t="s">
        <v>580</v>
      </c>
      <c r="C342" s="2014"/>
      <c r="D342" s="2014"/>
      <c r="E342" s="2014"/>
      <c r="F342" s="2014"/>
      <c r="G342" s="2014"/>
      <c r="H342" s="2014"/>
      <c r="I342" s="2014"/>
      <c r="J342" s="2014"/>
      <c r="K342" s="2014"/>
      <c r="L342" s="2014"/>
      <c r="M342" s="2014"/>
      <c r="N342" s="2014"/>
      <c r="O342" s="2014"/>
      <c r="P342" s="2014"/>
      <c r="Q342" s="2014"/>
      <c r="R342" s="2014"/>
      <c r="S342" s="2014"/>
      <c r="T342" s="2014"/>
      <c r="U342" s="2014"/>
      <c r="V342" s="2014"/>
    </row>
    <row r="344" spans="1:22" ht="63" customHeight="1" x14ac:dyDescent="0.2">
      <c r="A344" s="1785" t="s">
        <v>250</v>
      </c>
      <c r="B344" s="2006" t="s">
        <v>378</v>
      </c>
      <c r="C344" s="2007"/>
      <c r="D344" s="2007"/>
      <c r="E344" s="2007"/>
      <c r="F344" s="2007"/>
      <c r="G344" s="2007"/>
      <c r="H344" s="2007"/>
      <c r="I344" s="2007"/>
      <c r="J344" s="2007"/>
      <c r="K344" s="2007"/>
      <c r="L344" s="2007"/>
      <c r="M344" s="2007"/>
      <c r="N344" s="2007"/>
      <c r="O344" s="2007"/>
      <c r="P344" s="2007"/>
      <c r="Q344" s="2007"/>
      <c r="R344" s="2007"/>
      <c r="S344" s="1813"/>
      <c r="T344" s="1813"/>
      <c r="U344" s="1813"/>
      <c r="V344" s="1786"/>
    </row>
    <row r="345" spans="1:22" ht="63" customHeight="1" x14ac:dyDescent="0.2">
      <c r="A345" s="1787"/>
      <c r="B345" s="1788" t="s">
        <v>68</v>
      </c>
      <c r="C345" s="1790" t="s">
        <v>6</v>
      </c>
      <c r="D345" s="1790" t="s">
        <v>7</v>
      </c>
      <c r="E345" s="1790" t="s">
        <v>8</v>
      </c>
      <c r="F345" s="1791" t="s">
        <v>140</v>
      </c>
      <c r="G345" s="1792" t="s">
        <v>179</v>
      </c>
      <c r="H345" s="1792" t="s">
        <v>224</v>
      </c>
      <c r="I345" s="1792" t="s">
        <v>235</v>
      </c>
      <c r="J345" s="1793" t="s">
        <v>288</v>
      </c>
      <c r="K345" s="1793" t="s">
        <v>323</v>
      </c>
      <c r="L345" s="1792" t="s">
        <v>335</v>
      </c>
      <c r="M345" s="1814" t="s">
        <v>386</v>
      </c>
      <c r="N345" s="1793" t="s">
        <v>410</v>
      </c>
      <c r="O345" s="1793" t="s">
        <v>425</v>
      </c>
      <c r="P345" s="1793" t="s">
        <v>458</v>
      </c>
      <c r="Q345" s="1815" t="s">
        <v>600</v>
      </c>
      <c r="R345" s="1793" t="s">
        <v>653</v>
      </c>
      <c r="S345" s="1793" t="s">
        <v>660</v>
      </c>
      <c r="T345" s="1793" t="s">
        <v>700</v>
      </c>
      <c r="U345" s="1793" t="s">
        <v>704</v>
      </c>
      <c r="V345" s="1794" t="s">
        <v>706</v>
      </c>
    </row>
    <row r="346" spans="1:22" ht="15" x14ac:dyDescent="0.2">
      <c r="A346" s="1795"/>
      <c r="B346" s="1796" t="s">
        <v>365</v>
      </c>
      <c r="C346" s="1798" t="s">
        <v>10</v>
      </c>
      <c r="D346" s="1798" t="s">
        <v>10</v>
      </c>
      <c r="E346" s="1798" t="s">
        <v>10</v>
      </c>
      <c r="F346" s="1798" t="s">
        <v>10</v>
      </c>
      <c r="G346" s="1798" t="s">
        <v>10</v>
      </c>
      <c r="H346" s="1798" t="s">
        <v>10</v>
      </c>
      <c r="I346" s="1797">
        <v>2.649</v>
      </c>
      <c r="J346" s="1816" t="s">
        <v>10</v>
      </c>
      <c r="K346" s="1816" t="s">
        <v>10</v>
      </c>
      <c r="L346" s="1797">
        <v>4.3680000000000003</v>
      </c>
      <c r="M346" s="1816" t="s">
        <v>10</v>
      </c>
      <c r="N346" s="1816" t="s">
        <v>10</v>
      </c>
      <c r="O346" s="1816" t="s">
        <v>10</v>
      </c>
      <c r="P346" s="1816" t="s">
        <v>10</v>
      </c>
      <c r="Q346" s="1817" t="s">
        <v>10</v>
      </c>
      <c r="R346" s="1816" t="s">
        <v>10</v>
      </c>
      <c r="S346" s="1816" t="s">
        <v>10</v>
      </c>
      <c r="T346" s="1816" t="s">
        <v>10</v>
      </c>
      <c r="U346" s="1816" t="s">
        <v>10</v>
      </c>
      <c r="V346" s="1865" t="s">
        <v>10</v>
      </c>
    </row>
    <row r="347" spans="1:22" ht="15" x14ac:dyDescent="0.2">
      <c r="A347" s="1795"/>
      <c r="B347" s="1801" t="s">
        <v>364</v>
      </c>
      <c r="C347" s="1798" t="s">
        <v>10</v>
      </c>
      <c r="D347" s="1798" t="s">
        <v>10</v>
      </c>
      <c r="E347" s="1798" t="s">
        <v>10</v>
      </c>
      <c r="F347" s="1798" t="s">
        <v>10</v>
      </c>
      <c r="G347" s="1798" t="s">
        <v>10</v>
      </c>
      <c r="H347" s="1798" t="s">
        <v>10</v>
      </c>
      <c r="I347" s="1797">
        <v>6.3340000000000005</v>
      </c>
      <c r="J347" s="1816" t="s">
        <v>10</v>
      </c>
      <c r="K347" s="1816" t="s">
        <v>10</v>
      </c>
      <c r="L347" s="1797">
        <v>9.1780000000000008</v>
      </c>
      <c r="M347" s="1816" t="s">
        <v>10</v>
      </c>
      <c r="N347" s="1816" t="s">
        <v>10</v>
      </c>
      <c r="O347" s="1816" t="s">
        <v>10</v>
      </c>
      <c r="P347" s="1816" t="s">
        <v>10</v>
      </c>
      <c r="Q347" s="1817" t="s">
        <v>10</v>
      </c>
      <c r="R347" s="1816" t="s">
        <v>10</v>
      </c>
      <c r="S347" s="1816" t="s">
        <v>10</v>
      </c>
      <c r="T347" s="1816" t="s">
        <v>10</v>
      </c>
      <c r="U347" s="1816" t="s">
        <v>10</v>
      </c>
      <c r="V347" s="1818" t="s">
        <v>10</v>
      </c>
    </row>
    <row r="348" spans="1:22" ht="15" x14ac:dyDescent="0.2">
      <c r="A348" s="1795"/>
      <c r="B348" s="1801" t="s">
        <v>11</v>
      </c>
      <c r="C348" s="1798" t="s">
        <v>10</v>
      </c>
      <c r="D348" s="1798" t="s">
        <v>10</v>
      </c>
      <c r="E348" s="1798" t="s">
        <v>10</v>
      </c>
      <c r="F348" s="1798" t="s">
        <v>10</v>
      </c>
      <c r="G348" s="1798" t="s">
        <v>10</v>
      </c>
      <c r="H348" s="1798" t="s">
        <v>10</v>
      </c>
      <c r="I348" s="1797">
        <v>85.823999999999998</v>
      </c>
      <c r="J348" s="1816" t="s">
        <v>10</v>
      </c>
      <c r="K348" s="1816" t="s">
        <v>10</v>
      </c>
      <c r="L348" s="1797">
        <v>82.545000000000002</v>
      </c>
      <c r="M348" s="1816" t="s">
        <v>10</v>
      </c>
      <c r="N348" s="1816" t="s">
        <v>10</v>
      </c>
      <c r="O348" s="1816" t="s">
        <v>10</v>
      </c>
      <c r="P348" s="1816" t="s">
        <v>10</v>
      </c>
      <c r="Q348" s="1817" t="s">
        <v>10</v>
      </c>
      <c r="R348" s="1867" t="s">
        <v>10</v>
      </c>
      <c r="S348" s="1867" t="s">
        <v>10</v>
      </c>
      <c r="T348" s="1867" t="s">
        <v>10</v>
      </c>
      <c r="U348" s="1867" t="s">
        <v>10</v>
      </c>
      <c r="V348" s="1868" t="s">
        <v>10</v>
      </c>
    </row>
    <row r="349" spans="1:22" ht="15" x14ac:dyDescent="0.2">
      <c r="A349" s="1802"/>
      <c r="B349" s="1801" t="s">
        <v>363</v>
      </c>
      <c r="C349" s="1798" t="s">
        <v>10</v>
      </c>
      <c r="D349" s="1798" t="s">
        <v>10</v>
      </c>
      <c r="E349" s="1798" t="s">
        <v>10</v>
      </c>
      <c r="F349" s="1798" t="s">
        <v>10</v>
      </c>
      <c r="G349" s="1798" t="s">
        <v>10</v>
      </c>
      <c r="H349" s="1798" t="s">
        <v>10</v>
      </c>
      <c r="I349" s="1797">
        <v>3.0939999999999999</v>
      </c>
      <c r="J349" s="1816" t="s">
        <v>10</v>
      </c>
      <c r="K349" s="1816" t="s">
        <v>10</v>
      </c>
      <c r="L349" s="1797">
        <v>3.044</v>
      </c>
      <c r="M349" s="1816" t="s">
        <v>10</v>
      </c>
      <c r="N349" s="1816" t="s">
        <v>10</v>
      </c>
      <c r="O349" s="1816" t="s">
        <v>10</v>
      </c>
      <c r="P349" s="1816" t="s">
        <v>10</v>
      </c>
      <c r="Q349" s="1817" t="s">
        <v>10</v>
      </c>
      <c r="R349" s="1816" t="s">
        <v>10</v>
      </c>
      <c r="S349" s="1816" t="s">
        <v>10</v>
      </c>
      <c r="T349" s="1816" t="s">
        <v>10</v>
      </c>
      <c r="U349" s="1816" t="s">
        <v>10</v>
      </c>
      <c r="V349" s="1827" t="s">
        <v>10</v>
      </c>
    </row>
    <row r="350" spans="1:22" ht="15" x14ac:dyDescent="0.2">
      <c r="A350" s="1802"/>
      <c r="B350" s="1803" t="s">
        <v>362</v>
      </c>
      <c r="C350" s="1805" t="s">
        <v>10</v>
      </c>
      <c r="D350" s="1805" t="s">
        <v>10</v>
      </c>
      <c r="E350" s="1805" t="s">
        <v>10</v>
      </c>
      <c r="F350" s="1805" t="s">
        <v>10</v>
      </c>
      <c r="G350" s="1805" t="s">
        <v>10</v>
      </c>
      <c r="H350" s="1805" t="s">
        <v>10</v>
      </c>
      <c r="I350" s="1804">
        <v>2.0990000000000002</v>
      </c>
      <c r="J350" s="1819" t="s">
        <v>10</v>
      </c>
      <c r="K350" s="1819" t="s">
        <v>10</v>
      </c>
      <c r="L350" s="1804">
        <v>0.86499999999999999</v>
      </c>
      <c r="M350" s="1819" t="s">
        <v>10</v>
      </c>
      <c r="N350" s="1819" t="s">
        <v>10</v>
      </c>
      <c r="O350" s="1819" t="s">
        <v>10</v>
      </c>
      <c r="P350" s="1819" t="s">
        <v>10</v>
      </c>
      <c r="Q350" s="1820" t="s">
        <v>10</v>
      </c>
      <c r="R350" s="1819" t="s">
        <v>10</v>
      </c>
      <c r="S350" s="1819" t="s">
        <v>10</v>
      </c>
      <c r="T350" s="1819" t="s">
        <v>10</v>
      </c>
      <c r="U350" s="1819" t="s">
        <v>10</v>
      </c>
      <c r="V350" s="1828" t="s">
        <v>10</v>
      </c>
    </row>
    <row r="351" spans="1:22" ht="3" customHeight="1" x14ac:dyDescent="0.2">
      <c r="B351" s="1808"/>
      <c r="C351" s="1809"/>
      <c r="D351" s="1809"/>
      <c r="E351" s="1810"/>
      <c r="F351" s="1811"/>
      <c r="H351" s="1811">
        <v>21.611000000000001</v>
      </c>
    </row>
    <row r="352" spans="1:22" ht="63" customHeight="1" x14ac:dyDescent="0.2">
      <c r="B352" s="2013" t="s">
        <v>581</v>
      </c>
      <c r="C352" s="2014"/>
      <c r="D352" s="2014"/>
      <c r="E352" s="2014"/>
      <c r="F352" s="2014"/>
      <c r="G352" s="2014"/>
      <c r="H352" s="2014">
        <v>57.877000000000002</v>
      </c>
      <c r="I352" s="2014"/>
      <c r="J352" s="2014"/>
      <c r="K352" s="2014"/>
      <c r="L352" s="2014"/>
      <c r="M352" s="2014"/>
      <c r="N352" s="2014"/>
      <c r="O352" s="2014"/>
      <c r="P352" s="2014"/>
      <c r="Q352" s="2014"/>
      <c r="R352" s="2014"/>
      <c r="S352" s="2014"/>
      <c r="T352" s="2014"/>
      <c r="U352" s="2014"/>
      <c r="V352" s="2014"/>
    </row>
    <row r="354" spans="1:22" ht="63" customHeight="1" x14ac:dyDescent="0.2">
      <c r="A354" s="1785" t="s">
        <v>251</v>
      </c>
      <c r="B354" s="2006" t="s">
        <v>379</v>
      </c>
      <c r="C354" s="2007"/>
      <c r="D354" s="2007"/>
      <c r="E354" s="2007"/>
      <c r="F354" s="2007"/>
      <c r="G354" s="2007"/>
      <c r="H354" s="2007"/>
      <c r="I354" s="2007"/>
      <c r="J354" s="2007"/>
      <c r="K354" s="2007"/>
      <c r="L354" s="2007"/>
      <c r="M354" s="2007"/>
      <c r="N354" s="2007"/>
      <c r="O354" s="2007"/>
      <c r="P354" s="2007"/>
      <c r="Q354" s="2007"/>
      <c r="R354" s="2007"/>
      <c r="S354" s="1813"/>
      <c r="T354" s="1813"/>
      <c r="U354" s="1813"/>
      <c r="V354" s="1786"/>
    </row>
    <row r="355" spans="1:22" ht="63" customHeight="1" x14ac:dyDescent="0.2">
      <c r="A355" s="1787"/>
      <c r="B355" s="1788" t="s">
        <v>68</v>
      </c>
      <c r="C355" s="1790" t="s">
        <v>6</v>
      </c>
      <c r="D355" s="1790" t="s">
        <v>7</v>
      </c>
      <c r="E355" s="1790" t="s">
        <v>8</v>
      </c>
      <c r="F355" s="1791" t="s">
        <v>140</v>
      </c>
      <c r="G355" s="1792" t="s">
        <v>179</v>
      </c>
      <c r="H355" s="1792" t="s">
        <v>224</v>
      </c>
      <c r="I355" s="1792" t="s">
        <v>235</v>
      </c>
      <c r="J355" s="1793" t="s">
        <v>288</v>
      </c>
      <c r="K355" s="1793" t="s">
        <v>323</v>
      </c>
      <c r="L355" s="1792" t="s">
        <v>335</v>
      </c>
      <c r="M355" s="1814" t="s">
        <v>386</v>
      </c>
      <c r="N355" s="1793" t="s">
        <v>410</v>
      </c>
      <c r="O355" s="1793" t="s">
        <v>425</v>
      </c>
      <c r="P355" s="1793" t="s">
        <v>458</v>
      </c>
      <c r="Q355" s="1815" t="s">
        <v>600</v>
      </c>
      <c r="R355" s="1793" t="s">
        <v>653</v>
      </c>
      <c r="S355" s="1793" t="s">
        <v>660</v>
      </c>
      <c r="T355" s="1793" t="s">
        <v>700</v>
      </c>
      <c r="U355" s="1793" t="s">
        <v>704</v>
      </c>
      <c r="V355" s="1794" t="s">
        <v>706</v>
      </c>
    </row>
    <row r="356" spans="1:22" ht="15" x14ac:dyDescent="0.2">
      <c r="A356" s="1795"/>
      <c r="B356" s="1796" t="s">
        <v>365</v>
      </c>
      <c r="C356" s="1798" t="s">
        <v>10</v>
      </c>
      <c r="D356" s="1798" t="s">
        <v>10</v>
      </c>
      <c r="E356" s="1798" t="s">
        <v>10</v>
      </c>
      <c r="F356" s="1798" t="s">
        <v>10</v>
      </c>
      <c r="G356" s="1798" t="s">
        <v>10</v>
      </c>
      <c r="H356" s="1798" t="s">
        <v>10</v>
      </c>
      <c r="I356" s="1797">
        <v>3.149</v>
      </c>
      <c r="J356" s="1816" t="s">
        <v>10</v>
      </c>
      <c r="K356" s="1816" t="s">
        <v>10</v>
      </c>
      <c r="L356" s="1797">
        <v>4.5960000000000001</v>
      </c>
      <c r="M356" s="1816" t="s">
        <v>10</v>
      </c>
      <c r="N356" s="1816" t="s">
        <v>10</v>
      </c>
      <c r="O356" s="1816" t="s">
        <v>10</v>
      </c>
      <c r="P356" s="1816" t="s">
        <v>10</v>
      </c>
      <c r="Q356" s="1817" t="s">
        <v>10</v>
      </c>
      <c r="R356" s="1816" t="s">
        <v>10</v>
      </c>
      <c r="S356" s="1816" t="s">
        <v>10</v>
      </c>
      <c r="T356" s="1816" t="s">
        <v>10</v>
      </c>
      <c r="U356" s="1816" t="s">
        <v>10</v>
      </c>
      <c r="V356" s="1865" t="s">
        <v>10</v>
      </c>
    </row>
    <row r="357" spans="1:22" ht="15" x14ac:dyDescent="0.2">
      <c r="A357" s="1795"/>
      <c r="B357" s="1801" t="s">
        <v>364</v>
      </c>
      <c r="C357" s="1798" t="s">
        <v>10</v>
      </c>
      <c r="D357" s="1798" t="s">
        <v>10</v>
      </c>
      <c r="E357" s="1798" t="s">
        <v>10</v>
      </c>
      <c r="F357" s="1798" t="s">
        <v>10</v>
      </c>
      <c r="G357" s="1798" t="s">
        <v>10</v>
      </c>
      <c r="H357" s="1798" t="s">
        <v>10</v>
      </c>
      <c r="I357" s="1797">
        <v>6.4539999999999997</v>
      </c>
      <c r="J357" s="1816" t="s">
        <v>10</v>
      </c>
      <c r="K357" s="1816" t="s">
        <v>10</v>
      </c>
      <c r="L357" s="1797">
        <v>8.8469999999999995</v>
      </c>
      <c r="M357" s="1816" t="s">
        <v>10</v>
      </c>
      <c r="N357" s="1816" t="s">
        <v>10</v>
      </c>
      <c r="O357" s="1816" t="s">
        <v>10</v>
      </c>
      <c r="P357" s="1816" t="s">
        <v>10</v>
      </c>
      <c r="Q357" s="1817" t="s">
        <v>10</v>
      </c>
      <c r="R357" s="1816" t="s">
        <v>10</v>
      </c>
      <c r="S357" s="1816" t="s">
        <v>10</v>
      </c>
      <c r="T357" s="1816" t="s">
        <v>10</v>
      </c>
      <c r="U357" s="1816" t="s">
        <v>10</v>
      </c>
      <c r="V357" s="1818" t="s">
        <v>10</v>
      </c>
    </row>
    <row r="358" spans="1:22" ht="15" x14ac:dyDescent="0.2">
      <c r="A358" s="1795"/>
      <c r="B358" s="1801" t="s">
        <v>11</v>
      </c>
      <c r="C358" s="1798" t="s">
        <v>10</v>
      </c>
      <c r="D358" s="1798" t="s">
        <v>10</v>
      </c>
      <c r="E358" s="1798" t="s">
        <v>10</v>
      </c>
      <c r="F358" s="1798" t="s">
        <v>10</v>
      </c>
      <c r="G358" s="1798" t="s">
        <v>10</v>
      </c>
      <c r="H358" s="1798" t="s">
        <v>10</v>
      </c>
      <c r="I358" s="1797">
        <v>87.001999999999995</v>
      </c>
      <c r="J358" s="1816" t="s">
        <v>10</v>
      </c>
      <c r="K358" s="1816" t="s">
        <v>10</v>
      </c>
      <c r="L358" s="1797">
        <v>84.59</v>
      </c>
      <c r="M358" s="1816" t="s">
        <v>10</v>
      </c>
      <c r="N358" s="1816" t="s">
        <v>10</v>
      </c>
      <c r="O358" s="1816" t="s">
        <v>10</v>
      </c>
      <c r="P358" s="1816" t="s">
        <v>10</v>
      </c>
      <c r="Q358" s="1817" t="s">
        <v>10</v>
      </c>
      <c r="R358" s="1867" t="s">
        <v>10</v>
      </c>
      <c r="S358" s="1867" t="s">
        <v>10</v>
      </c>
      <c r="T358" s="1867" t="s">
        <v>10</v>
      </c>
      <c r="U358" s="1867" t="s">
        <v>10</v>
      </c>
      <c r="V358" s="1868" t="s">
        <v>10</v>
      </c>
    </row>
    <row r="359" spans="1:22" ht="15" x14ac:dyDescent="0.2">
      <c r="A359" s="1802"/>
      <c r="B359" s="1801" t="s">
        <v>363</v>
      </c>
      <c r="C359" s="1798" t="s">
        <v>10</v>
      </c>
      <c r="D359" s="1798" t="s">
        <v>10</v>
      </c>
      <c r="E359" s="1798" t="s">
        <v>10</v>
      </c>
      <c r="F359" s="1798" t="s">
        <v>10</v>
      </c>
      <c r="G359" s="1798" t="s">
        <v>10</v>
      </c>
      <c r="H359" s="1798" t="s">
        <v>10</v>
      </c>
      <c r="I359" s="1797">
        <v>2.399</v>
      </c>
      <c r="J359" s="1816" t="s">
        <v>10</v>
      </c>
      <c r="K359" s="1816" t="s">
        <v>10</v>
      </c>
      <c r="L359" s="1797">
        <v>1.2</v>
      </c>
      <c r="M359" s="1816" t="s">
        <v>10</v>
      </c>
      <c r="N359" s="1816" t="s">
        <v>10</v>
      </c>
      <c r="O359" s="1816" t="s">
        <v>10</v>
      </c>
      <c r="P359" s="1816" t="s">
        <v>10</v>
      </c>
      <c r="Q359" s="1817" t="s">
        <v>10</v>
      </c>
      <c r="R359" s="1816" t="s">
        <v>10</v>
      </c>
      <c r="S359" s="1816" t="s">
        <v>10</v>
      </c>
      <c r="T359" s="1816" t="s">
        <v>10</v>
      </c>
      <c r="U359" s="1816" t="s">
        <v>10</v>
      </c>
      <c r="V359" s="1827" t="s">
        <v>10</v>
      </c>
    </row>
    <row r="360" spans="1:22" ht="15" x14ac:dyDescent="0.2">
      <c r="A360" s="1802"/>
      <c r="B360" s="1803" t="s">
        <v>362</v>
      </c>
      <c r="C360" s="1805" t="s">
        <v>10</v>
      </c>
      <c r="D360" s="1805" t="s">
        <v>10</v>
      </c>
      <c r="E360" s="1805" t="s">
        <v>10</v>
      </c>
      <c r="F360" s="1805" t="s">
        <v>10</v>
      </c>
      <c r="G360" s="1805" t="s">
        <v>10</v>
      </c>
      <c r="H360" s="1805" t="s">
        <v>10</v>
      </c>
      <c r="I360" s="1804">
        <v>0.995</v>
      </c>
      <c r="J360" s="1819" t="s">
        <v>10</v>
      </c>
      <c r="K360" s="1819" t="s">
        <v>10</v>
      </c>
      <c r="L360" s="1804">
        <v>0.76700000000000002</v>
      </c>
      <c r="M360" s="1819" t="s">
        <v>10</v>
      </c>
      <c r="N360" s="1819" t="s">
        <v>10</v>
      </c>
      <c r="O360" s="1819" t="s">
        <v>10</v>
      </c>
      <c r="P360" s="1819" t="s">
        <v>10</v>
      </c>
      <c r="Q360" s="1820" t="s">
        <v>10</v>
      </c>
      <c r="R360" s="1819" t="s">
        <v>10</v>
      </c>
      <c r="S360" s="1819" t="s">
        <v>10</v>
      </c>
      <c r="T360" s="1819" t="s">
        <v>10</v>
      </c>
      <c r="U360" s="1819" t="s">
        <v>10</v>
      </c>
      <c r="V360" s="1828" t="s">
        <v>10</v>
      </c>
    </row>
    <row r="361" spans="1:22" ht="3" customHeight="1" x14ac:dyDescent="0.2">
      <c r="B361" s="1808"/>
      <c r="C361" s="1809"/>
      <c r="D361" s="1809"/>
      <c r="E361" s="1810"/>
      <c r="F361" s="1811"/>
      <c r="H361" s="1811">
        <v>21.611000000000001</v>
      </c>
    </row>
    <row r="362" spans="1:22" ht="63" customHeight="1" x14ac:dyDescent="0.2">
      <c r="B362" s="2004" t="s">
        <v>582</v>
      </c>
      <c r="C362" s="2005"/>
      <c r="D362" s="2005"/>
      <c r="E362" s="2005"/>
      <c r="F362" s="2005"/>
      <c r="G362" s="2005"/>
      <c r="H362" s="2005">
        <v>57.877000000000002</v>
      </c>
      <c r="I362" s="2005"/>
      <c r="J362" s="2005"/>
      <c r="K362" s="2005"/>
      <c r="L362" s="2005"/>
      <c r="M362" s="2005"/>
      <c r="N362" s="2005"/>
      <c r="O362" s="2005"/>
      <c r="P362" s="2005"/>
      <c r="Q362" s="2005"/>
      <c r="R362" s="2005"/>
      <c r="S362" s="1822"/>
      <c r="T362" s="1822"/>
      <c r="U362" s="1822"/>
    </row>
    <row r="364" spans="1:22" ht="63" customHeight="1" x14ac:dyDescent="0.2">
      <c r="A364" s="1785" t="s">
        <v>252</v>
      </c>
      <c r="B364" s="2006" t="s">
        <v>380</v>
      </c>
      <c r="C364" s="2007"/>
      <c r="D364" s="2007"/>
      <c r="E364" s="2007"/>
      <c r="F364" s="2007"/>
      <c r="G364" s="2007"/>
      <c r="H364" s="2007"/>
      <c r="I364" s="2007"/>
      <c r="J364" s="2007"/>
      <c r="K364" s="2007"/>
      <c r="L364" s="2007"/>
      <c r="M364" s="2007"/>
      <c r="N364" s="2007"/>
      <c r="O364" s="2007"/>
      <c r="P364" s="2007"/>
      <c r="Q364" s="2007"/>
      <c r="R364" s="2007"/>
      <c r="S364" s="1813"/>
      <c r="T364" s="1813"/>
      <c r="U364" s="1813"/>
      <c r="V364" s="1786"/>
    </row>
    <row r="365" spans="1:22" ht="63" customHeight="1" x14ac:dyDescent="0.2">
      <c r="A365" s="1787"/>
      <c r="B365" s="1788" t="s">
        <v>68</v>
      </c>
      <c r="C365" s="1790" t="s">
        <v>6</v>
      </c>
      <c r="D365" s="1790" t="s">
        <v>7</v>
      </c>
      <c r="E365" s="1790" t="s">
        <v>8</v>
      </c>
      <c r="F365" s="1791" t="s">
        <v>140</v>
      </c>
      <c r="G365" s="1792" t="s">
        <v>179</v>
      </c>
      <c r="H365" s="1792" t="s">
        <v>224</v>
      </c>
      <c r="I365" s="1792" t="s">
        <v>235</v>
      </c>
      <c r="J365" s="1793" t="s">
        <v>288</v>
      </c>
      <c r="K365" s="1793" t="s">
        <v>323</v>
      </c>
      <c r="L365" s="1792" t="s">
        <v>335</v>
      </c>
      <c r="M365" s="1814" t="s">
        <v>386</v>
      </c>
      <c r="N365" s="1793" t="s">
        <v>410</v>
      </c>
      <c r="O365" s="1793" t="s">
        <v>425</v>
      </c>
      <c r="P365" s="1793" t="s">
        <v>458</v>
      </c>
      <c r="Q365" s="1815" t="s">
        <v>600</v>
      </c>
      <c r="R365" s="1793" t="s">
        <v>653</v>
      </c>
      <c r="S365" s="1793" t="s">
        <v>660</v>
      </c>
      <c r="T365" s="1793" t="s">
        <v>700</v>
      </c>
      <c r="U365" s="1793" t="s">
        <v>704</v>
      </c>
      <c r="V365" s="1794" t="s">
        <v>706</v>
      </c>
    </row>
    <row r="366" spans="1:22" ht="15" x14ac:dyDescent="0.2">
      <c r="A366" s="1795"/>
      <c r="B366" s="1796" t="s">
        <v>365</v>
      </c>
      <c r="C366" s="1798" t="s">
        <v>10</v>
      </c>
      <c r="D366" s="1798" t="s">
        <v>10</v>
      </c>
      <c r="E366" s="1798" t="s">
        <v>10</v>
      </c>
      <c r="F366" s="1798" t="s">
        <v>10</v>
      </c>
      <c r="G366" s="1798" t="s">
        <v>10</v>
      </c>
      <c r="H366" s="1798" t="s">
        <v>10</v>
      </c>
      <c r="I366" s="1797">
        <v>8.1110000000000007</v>
      </c>
      <c r="J366" s="1816" t="s">
        <v>10</v>
      </c>
      <c r="K366" s="1816" t="s">
        <v>10</v>
      </c>
      <c r="L366" s="1797">
        <v>10.899000000000001</v>
      </c>
      <c r="M366" s="1816" t="s">
        <v>10</v>
      </c>
      <c r="N366" s="1816" t="s">
        <v>10</v>
      </c>
      <c r="O366" s="1816" t="s">
        <v>10</v>
      </c>
      <c r="P366" s="1816" t="s">
        <v>10</v>
      </c>
      <c r="Q366" s="1817" t="s">
        <v>10</v>
      </c>
      <c r="R366" s="1816" t="s">
        <v>10</v>
      </c>
      <c r="S366" s="1816" t="s">
        <v>10</v>
      </c>
      <c r="T366" s="1816" t="s">
        <v>10</v>
      </c>
      <c r="U366" s="1816" t="s">
        <v>10</v>
      </c>
      <c r="V366" s="1865" t="s">
        <v>10</v>
      </c>
    </row>
    <row r="367" spans="1:22" ht="15" x14ac:dyDescent="0.2">
      <c r="A367" s="1795"/>
      <c r="B367" s="1801" t="s">
        <v>364</v>
      </c>
      <c r="C367" s="1798" t="s">
        <v>10</v>
      </c>
      <c r="D367" s="1798" t="s">
        <v>10</v>
      </c>
      <c r="E367" s="1798" t="s">
        <v>10</v>
      </c>
      <c r="F367" s="1798" t="s">
        <v>10</v>
      </c>
      <c r="G367" s="1798" t="s">
        <v>10</v>
      </c>
      <c r="H367" s="1798" t="s">
        <v>10</v>
      </c>
      <c r="I367" s="1797">
        <v>13.238</v>
      </c>
      <c r="J367" s="1816" t="s">
        <v>10</v>
      </c>
      <c r="K367" s="1816" t="s">
        <v>10</v>
      </c>
      <c r="L367" s="1797">
        <v>16.301000000000002</v>
      </c>
      <c r="M367" s="1816" t="s">
        <v>10</v>
      </c>
      <c r="N367" s="1816" t="s">
        <v>10</v>
      </c>
      <c r="O367" s="1816" t="s">
        <v>10</v>
      </c>
      <c r="P367" s="1816" t="s">
        <v>10</v>
      </c>
      <c r="Q367" s="1817" t="s">
        <v>10</v>
      </c>
      <c r="R367" s="1816" t="s">
        <v>10</v>
      </c>
      <c r="S367" s="1816" t="s">
        <v>10</v>
      </c>
      <c r="T367" s="1816" t="s">
        <v>10</v>
      </c>
      <c r="U367" s="1816" t="s">
        <v>10</v>
      </c>
      <c r="V367" s="1818" t="s">
        <v>10</v>
      </c>
    </row>
    <row r="368" spans="1:22" ht="15" x14ac:dyDescent="0.2">
      <c r="A368" s="1795"/>
      <c r="B368" s="1801" t="s">
        <v>11</v>
      </c>
      <c r="C368" s="1798" t="s">
        <v>10</v>
      </c>
      <c r="D368" s="1798" t="s">
        <v>10</v>
      </c>
      <c r="E368" s="1798" t="s">
        <v>10</v>
      </c>
      <c r="F368" s="1798" t="s">
        <v>10</v>
      </c>
      <c r="G368" s="1798" t="s">
        <v>10</v>
      </c>
      <c r="H368" s="1798" t="s">
        <v>10</v>
      </c>
      <c r="I368" s="1797">
        <v>74.715000000000003</v>
      </c>
      <c r="J368" s="1816" t="s">
        <v>10</v>
      </c>
      <c r="K368" s="1816" t="s">
        <v>10</v>
      </c>
      <c r="L368" s="1797">
        <v>69.442000000000007</v>
      </c>
      <c r="M368" s="1816" t="s">
        <v>10</v>
      </c>
      <c r="N368" s="1816" t="s">
        <v>10</v>
      </c>
      <c r="O368" s="1816" t="s">
        <v>10</v>
      </c>
      <c r="P368" s="1816" t="s">
        <v>10</v>
      </c>
      <c r="Q368" s="1817" t="s">
        <v>10</v>
      </c>
      <c r="R368" s="1816" t="s">
        <v>10</v>
      </c>
      <c r="S368" s="1816" t="s">
        <v>10</v>
      </c>
      <c r="T368" s="1816" t="s">
        <v>10</v>
      </c>
      <c r="U368" s="1816" t="s">
        <v>10</v>
      </c>
      <c r="V368" s="1868" t="s">
        <v>10</v>
      </c>
    </row>
    <row r="369" spans="1:22" ht="15" x14ac:dyDescent="0.2">
      <c r="A369" s="1802"/>
      <c r="B369" s="1801" t="s">
        <v>363</v>
      </c>
      <c r="C369" s="1798" t="s">
        <v>10</v>
      </c>
      <c r="D369" s="1798" t="s">
        <v>10</v>
      </c>
      <c r="E369" s="1798" t="s">
        <v>10</v>
      </c>
      <c r="F369" s="1798" t="s">
        <v>10</v>
      </c>
      <c r="G369" s="1798" t="s">
        <v>10</v>
      </c>
      <c r="H369" s="1798" t="s">
        <v>10</v>
      </c>
      <c r="I369" s="1797">
        <v>2.58</v>
      </c>
      <c r="J369" s="1816" t="s">
        <v>10</v>
      </c>
      <c r="K369" s="1816" t="s">
        <v>10</v>
      </c>
      <c r="L369" s="1797">
        <v>2.2080000000000002</v>
      </c>
      <c r="M369" s="1816" t="s">
        <v>10</v>
      </c>
      <c r="N369" s="1816" t="s">
        <v>10</v>
      </c>
      <c r="O369" s="1816" t="s">
        <v>10</v>
      </c>
      <c r="P369" s="1816" t="s">
        <v>10</v>
      </c>
      <c r="Q369" s="1817" t="s">
        <v>10</v>
      </c>
      <c r="R369" s="1816" t="s">
        <v>10</v>
      </c>
      <c r="S369" s="1816" t="s">
        <v>10</v>
      </c>
      <c r="T369" s="1816" t="s">
        <v>10</v>
      </c>
      <c r="U369" s="1816" t="s">
        <v>10</v>
      </c>
      <c r="V369" s="1827" t="s">
        <v>10</v>
      </c>
    </row>
    <row r="370" spans="1:22" ht="15" x14ac:dyDescent="0.2">
      <c r="A370" s="1802"/>
      <c r="B370" s="1803" t="s">
        <v>362</v>
      </c>
      <c r="C370" s="1805" t="s">
        <v>10</v>
      </c>
      <c r="D370" s="1805" t="s">
        <v>10</v>
      </c>
      <c r="E370" s="1805" t="s">
        <v>10</v>
      </c>
      <c r="F370" s="1805" t="s">
        <v>10</v>
      </c>
      <c r="G370" s="1805" t="s">
        <v>10</v>
      </c>
      <c r="H370" s="1805" t="s">
        <v>10</v>
      </c>
      <c r="I370" s="1804">
        <v>1.3560000000000001</v>
      </c>
      <c r="J370" s="1819" t="s">
        <v>10</v>
      </c>
      <c r="K370" s="1819" t="s">
        <v>10</v>
      </c>
      <c r="L370" s="1804">
        <v>1.151</v>
      </c>
      <c r="M370" s="1819" t="s">
        <v>10</v>
      </c>
      <c r="N370" s="1819" t="s">
        <v>10</v>
      </c>
      <c r="O370" s="1819" t="s">
        <v>10</v>
      </c>
      <c r="P370" s="1819" t="s">
        <v>10</v>
      </c>
      <c r="Q370" s="1820" t="s">
        <v>10</v>
      </c>
      <c r="R370" s="1819" t="s">
        <v>10</v>
      </c>
      <c r="S370" s="1819" t="s">
        <v>10</v>
      </c>
      <c r="T370" s="1819" t="s">
        <v>10</v>
      </c>
      <c r="U370" s="1819" t="s">
        <v>10</v>
      </c>
      <c r="V370" s="1828" t="s">
        <v>10</v>
      </c>
    </row>
    <row r="371" spans="1:22" ht="3" customHeight="1" x14ac:dyDescent="0.2">
      <c r="B371" s="1808"/>
      <c r="C371" s="1809"/>
      <c r="D371" s="1809"/>
      <c r="E371" s="1810"/>
      <c r="F371" s="1811"/>
      <c r="H371" s="1811">
        <v>21.611000000000001</v>
      </c>
    </row>
    <row r="372" spans="1:22" ht="63" customHeight="1" x14ac:dyDescent="0.2">
      <c r="B372" s="2013" t="s">
        <v>583</v>
      </c>
      <c r="C372" s="2014"/>
      <c r="D372" s="2014"/>
      <c r="E372" s="2014"/>
      <c r="F372" s="2014"/>
      <c r="G372" s="2014"/>
      <c r="H372" s="2014"/>
      <c r="I372" s="2014"/>
      <c r="J372" s="2014"/>
      <c r="K372" s="2014"/>
      <c r="L372" s="2014"/>
      <c r="M372" s="2014"/>
      <c r="N372" s="2014"/>
      <c r="O372" s="2014"/>
      <c r="P372" s="2014"/>
      <c r="Q372" s="2014"/>
      <c r="R372" s="2014"/>
      <c r="S372" s="2014"/>
      <c r="T372" s="2014"/>
      <c r="U372" s="2014"/>
      <c r="V372" s="2014"/>
    </row>
    <row r="373" spans="1:22" ht="15" customHeight="1" x14ac:dyDescent="0.2">
      <c r="B373" s="1822"/>
      <c r="C373" s="1822"/>
      <c r="D373" s="1822"/>
      <c r="E373" s="1822"/>
      <c r="F373" s="1822"/>
      <c r="G373" s="1822"/>
      <c r="H373" s="1812"/>
      <c r="I373" s="1822"/>
      <c r="J373" s="1822"/>
      <c r="K373" s="1822"/>
      <c r="L373" s="1822"/>
      <c r="M373" s="1822"/>
      <c r="N373" s="1822"/>
      <c r="O373" s="1822"/>
      <c r="P373" s="1822"/>
      <c r="Q373" s="1822"/>
      <c r="R373" s="1822"/>
      <c r="S373" s="1822"/>
      <c r="T373" s="1822"/>
      <c r="U373" s="1822"/>
    </row>
    <row r="374" spans="1:22" ht="63" customHeight="1" x14ac:dyDescent="0.2">
      <c r="A374" s="1785" t="s">
        <v>285</v>
      </c>
      <c r="B374" s="2001" t="s">
        <v>283</v>
      </c>
      <c r="C374" s="2002"/>
      <c r="D374" s="2002"/>
      <c r="E374" s="2002"/>
      <c r="F374" s="2002"/>
      <c r="G374" s="2002"/>
      <c r="H374" s="2002"/>
      <c r="I374" s="2002"/>
      <c r="J374" s="2002"/>
      <c r="K374" s="2002"/>
      <c r="L374" s="2002"/>
      <c r="M374" s="2002"/>
      <c r="N374" s="2002"/>
      <c r="O374" s="2002"/>
      <c r="P374" s="2002"/>
      <c r="Q374" s="2002"/>
      <c r="R374" s="2002"/>
      <c r="S374" s="1813"/>
      <c r="T374" s="1813"/>
      <c r="U374" s="1813"/>
      <c r="V374" s="1786"/>
    </row>
    <row r="375" spans="1:22" ht="63" customHeight="1" x14ac:dyDescent="0.2">
      <c r="A375" s="1787"/>
      <c r="B375" s="1788" t="s">
        <v>68</v>
      </c>
      <c r="C375" s="1790" t="s">
        <v>6</v>
      </c>
      <c r="D375" s="1790" t="s">
        <v>7</v>
      </c>
      <c r="E375" s="1790" t="s">
        <v>8</v>
      </c>
      <c r="F375" s="1791" t="s">
        <v>140</v>
      </c>
      <c r="G375" s="1792" t="s">
        <v>179</v>
      </c>
      <c r="H375" s="1792" t="s">
        <v>224</v>
      </c>
      <c r="I375" s="1792" t="s">
        <v>235</v>
      </c>
      <c r="J375" s="1793" t="s">
        <v>288</v>
      </c>
      <c r="K375" s="1793" t="s">
        <v>323</v>
      </c>
      <c r="L375" s="1793" t="s">
        <v>335</v>
      </c>
      <c r="M375" s="1814" t="s">
        <v>386</v>
      </c>
      <c r="N375" s="1793" t="s">
        <v>410</v>
      </c>
      <c r="O375" s="1793" t="s">
        <v>425</v>
      </c>
      <c r="P375" s="1793" t="s">
        <v>458</v>
      </c>
      <c r="Q375" s="1815" t="s">
        <v>600</v>
      </c>
      <c r="R375" s="1793" t="s">
        <v>653</v>
      </c>
      <c r="S375" s="1793" t="s">
        <v>660</v>
      </c>
      <c r="T375" s="1793" t="s">
        <v>700</v>
      </c>
      <c r="U375" s="1793" t="s">
        <v>704</v>
      </c>
      <c r="V375" s="1794" t="s">
        <v>706</v>
      </c>
    </row>
    <row r="376" spans="1:22" ht="15" x14ac:dyDescent="0.2">
      <c r="A376" s="1795"/>
      <c r="B376" s="1796" t="s">
        <v>19</v>
      </c>
      <c r="C376" s="1798" t="s">
        <v>10</v>
      </c>
      <c r="D376" s="1798" t="s">
        <v>10</v>
      </c>
      <c r="E376" s="1798" t="s">
        <v>10</v>
      </c>
      <c r="F376" s="1798" t="s">
        <v>10</v>
      </c>
      <c r="G376" s="1798" t="s">
        <v>10</v>
      </c>
      <c r="H376" s="1798" t="s">
        <v>10</v>
      </c>
      <c r="I376" s="1797">
        <v>4.3087929999999997</v>
      </c>
      <c r="J376" s="1816" t="s">
        <v>10</v>
      </c>
      <c r="K376" s="1816" t="s">
        <v>10</v>
      </c>
      <c r="L376" s="1816" t="s">
        <v>10</v>
      </c>
      <c r="M376" s="1816" t="s">
        <v>10</v>
      </c>
      <c r="N376" s="1816" t="s">
        <v>10</v>
      </c>
      <c r="O376" s="1816" t="s">
        <v>10</v>
      </c>
      <c r="P376" s="1816" t="s">
        <v>10</v>
      </c>
      <c r="Q376" s="1817" t="s">
        <v>10</v>
      </c>
      <c r="R376" s="1816" t="s">
        <v>10</v>
      </c>
      <c r="S376" s="1816" t="s">
        <v>10</v>
      </c>
      <c r="T376" s="1816" t="s">
        <v>10</v>
      </c>
      <c r="U376" s="1816" t="s">
        <v>10</v>
      </c>
      <c r="V376" s="1865" t="s">
        <v>10</v>
      </c>
    </row>
    <row r="377" spans="1:22" ht="15" x14ac:dyDescent="0.2">
      <c r="A377" s="1795"/>
      <c r="B377" s="1801" t="s">
        <v>20</v>
      </c>
      <c r="C377" s="1798" t="s">
        <v>10</v>
      </c>
      <c r="D377" s="1798" t="s">
        <v>10</v>
      </c>
      <c r="E377" s="1798" t="s">
        <v>10</v>
      </c>
      <c r="F377" s="1798" t="s">
        <v>10</v>
      </c>
      <c r="G377" s="1798" t="s">
        <v>10</v>
      </c>
      <c r="H377" s="1798" t="s">
        <v>10</v>
      </c>
      <c r="I377" s="1797">
        <v>8.6783660000000005</v>
      </c>
      <c r="J377" s="1816" t="s">
        <v>10</v>
      </c>
      <c r="K377" s="1816" t="s">
        <v>10</v>
      </c>
      <c r="L377" s="1816" t="s">
        <v>10</v>
      </c>
      <c r="M377" s="1816" t="s">
        <v>10</v>
      </c>
      <c r="N377" s="1816" t="s">
        <v>10</v>
      </c>
      <c r="O377" s="1816" t="s">
        <v>10</v>
      </c>
      <c r="P377" s="1816" t="s">
        <v>10</v>
      </c>
      <c r="Q377" s="1817" t="s">
        <v>10</v>
      </c>
      <c r="R377" s="1816" t="s">
        <v>10</v>
      </c>
      <c r="S377" s="1816" t="s">
        <v>10</v>
      </c>
      <c r="T377" s="1816" t="s">
        <v>10</v>
      </c>
      <c r="U377" s="1816" t="s">
        <v>10</v>
      </c>
      <c r="V377" s="1818" t="s">
        <v>10</v>
      </c>
    </row>
    <row r="378" spans="1:22" ht="15" x14ac:dyDescent="0.2">
      <c r="A378" s="1795"/>
      <c r="B378" s="1801" t="s">
        <v>11</v>
      </c>
      <c r="C378" s="1798" t="s">
        <v>10</v>
      </c>
      <c r="D378" s="1798" t="s">
        <v>10</v>
      </c>
      <c r="E378" s="1798" t="s">
        <v>10</v>
      </c>
      <c r="F378" s="1798" t="s">
        <v>10</v>
      </c>
      <c r="G378" s="1798" t="s">
        <v>10</v>
      </c>
      <c r="H378" s="1798" t="s">
        <v>10</v>
      </c>
      <c r="I378" s="1797">
        <v>49.397265042653821</v>
      </c>
      <c r="J378" s="1816" t="s">
        <v>10</v>
      </c>
      <c r="K378" s="1816" t="s">
        <v>10</v>
      </c>
      <c r="L378" s="1816" t="s">
        <v>10</v>
      </c>
      <c r="M378" s="1816" t="s">
        <v>10</v>
      </c>
      <c r="N378" s="1816" t="s">
        <v>10</v>
      </c>
      <c r="O378" s="1816" t="s">
        <v>10</v>
      </c>
      <c r="P378" s="1816" t="s">
        <v>10</v>
      </c>
      <c r="Q378" s="1817" t="s">
        <v>10</v>
      </c>
      <c r="R378" s="1816" t="s">
        <v>10</v>
      </c>
      <c r="S378" s="1816" t="s">
        <v>10</v>
      </c>
      <c r="T378" s="1816" t="s">
        <v>10</v>
      </c>
      <c r="U378" s="1816" t="s">
        <v>10</v>
      </c>
      <c r="V378" s="1868" t="s">
        <v>10</v>
      </c>
    </row>
    <row r="379" spans="1:22" ht="15" x14ac:dyDescent="0.2">
      <c r="A379" s="1802"/>
      <c r="B379" s="1801" t="s">
        <v>21</v>
      </c>
      <c r="C379" s="1798" t="s">
        <v>10</v>
      </c>
      <c r="D379" s="1798" t="s">
        <v>10</v>
      </c>
      <c r="E379" s="1798" t="s">
        <v>10</v>
      </c>
      <c r="F379" s="1798" t="s">
        <v>10</v>
      </c>
      <c r="G379" s="1798" t="s">
        <v>10</v>
      </c>
      <c r="H379" s="1798" t="s">
        <v>10</v>
      </c>
      <c r="I379" s="1797">
        <v>23.122109999999999</v>
      </c>
      <c r="J379" s="1816" t="s">
        <v>10</v>
      </c>
      <c r="K379" s="1816" t="s">
        <v>10</v>
      </c>
      <c r="L379" s="1816" t="s">
        <v>10</v>
      </c>
      <c r="M379" s="1816" t="s">
        <v>10</v>
      </c>
      <c r="N379" s="1816" t="s">
        <v>10</v>
      </c>
      <c r="O379" s="1816" t="s">
        <v>10</v>
      </c>
      <c r="P379" s="1816" t="s">
        <v>10</v>
      </c>
      <c r="Q379" s="1817" t="s">
        <v>10</v>
      </c>
      <c r="R379" s="1816" t="s">
        <v>10</v>
      </c>
      <c r="S379" s="1816" t="s">
        <v>10</v>
      </c>
      <c r="T379" s="1816" t="s">
        <v>10</v>
      </c>
      <c r="U379" s="1816" t="s">
        <v>10</v>
      </c>
      <c r="V379" s="1827" t="s">
        <v>10</v>
      </c>
    </row>
    <row r="380" spans="1:22" ht="15" x14ac:dyDescent="0.2">
      <c r="A380" s="1802"/>
      <c r="B380" s="1803" t="s">
        <v>22</v>
      </c>
      <c r="C380" s="1805" t="s">
        <v>10</v>
      </c>
      <c r="D380" s="1805" t="s">
        <v>10</v>
      </c>
      <c r="E380" s="1805" t="s">
        <v>10</v>
      </c>
      <c r="F380" s="1805" t="s">
        <v>10</v>
      </c>
      <c r="G380" s="1805" t="s">
        <v>10</v>
      </c>
      <c r="H380" s="1805" t="s">
        <v>10</v>
      </c>
      <c r="I380" s="1804">
        <v>14.49347</v>
      </c>
      <c r="J380" s="1819" t="s">
        <v>10</v>
      </c>
      <c r="K380" s="1819" t="s">
        <v>10</v>
      </c>
      <c r="L380" s="1819" t="s">
        <v>10</v>
      </c>
      <c r="M380" s="1819" t="s">
        <v>10</v>
      </c>
      <c r="N380" s="1819" t="s">
        <v>10</v>
      </c>
      <c r="O380" s="1819" t="s">
        <v>10</v>
      </c>
      <c r="P380" s="1819" t="s">
        <v>10</v>
      </c>
      <c r="Q380" s="1820" t="s">
        <v>10</v>
      </c>
      <c r="R380" s="1819" t="s">
        <v>10</v>
      </c>
      <c r="S380" s="1819" t="s">
        <v>10</v>
      </c>
      <c r="T380" s="1819" t="s">
        <v>10</v>
      </c>
      <c r="U380" s="1819" t="s">
        <v>10</v>
      </c>
      <c r="V380" s="1828" t="s">
        <v>10</v>
      </c>
    </row>
    <row r="381" spans="1:22" ht="3" customHeight="1" x14ac:dyDescent="0.2">
      <c r="B381" s="1808"/>
      <c r="C381" s="1809"/>
      <c r="D381" s="1809"/>
      <c r="E381" s="1810"/>
      <c r="F381" s="1811"/>
    </row>
    <row r="382" spans="1:22" ht="63" customHeight="1" x14ac:dyDescent="0.2">
      <c r="B382" s="2013" t="s">
        <v>584</v>
      </c>
      <c r="C382" s="2014"/>
      <c r="D382" s="2014"/>
      <c r="E382" s="2014"/>
      <c r="F382" s="2014"/>
      <c r="G382" s="2014"/>
      <c r="H382" s="2014"/>
      <c r="I382" s="2014"/>
      <c r="J382" s="2014"/>
      <c r="K382" s="2014"/>
      <c r="L382" s="2014"/>
      <c r="M382" s="2014"/>
      <c r="N382" s="2014"/>
      <c r="O382" s="2014"/>
      <c r="P382" s="2014"/>
      <c r="Q382" s="2014"/>
      <c r="R382" s="2014"/>
      <c r="S382" s="2014"/>
      <c r="T382" s="2014"/>
      <c r="U382" s="2014"/>
      <c r="V382" s="2014"/>
    </row>
    <row r="384" spans="1:22" ht="63" customHeight="1" x14ac:dyDescent="0.2">
      <c r="A384" s="1785" t="s">
        <v>294</v>
      </c>
      <c r="B384" s="2015" t="s">
        <v>381</v>
      </c>
      <c r="C384" s="2016"/>
      <c r="D384" s="2016"/>
      <c r="E384" s="2016"/>
      <c r="F384" s="2016"/>
      <c r="G384" s="2016"/>
      <c r="H384" s="2016"/>
      <c r="I384" s="2016"/>
      <c r="J384" s="2016"/>
      <c r="K384" s="2016"/>
      <c r="L384" s="2016"/>
      <c r="M384" s="2016"/>
      <c r="N384" s="2016"/>
      <c r="O384" s="2016"/>
      <c r="P384" s="2016"/>
      <c r="Q384" s="2016"/>
      <c r="R384" s="2016"/>
      <c r="S384" s="1813"/>
      <c r="T384" s="1813"/>
      <c r="U384" s="1813"/>
      <c r="V384" s="1786"/>
    </row>
    <row r="385" spans="1:303" ht="63" customHeight="1" x14ac:dyDescent="0.2">
      <c r="A385" s="1787"/>
      <c r="B385" s="1788" t="s">
        <v>68</v>
      </c>
      <c r="C385" s="1790" t="s">
        <v>6</v>
      </c>
      <c r="D385" s="1790" t="s">
        <v>7</v>
      </c>
      <c r="E385" s="1790" t="s">
        <v>8</v>
      </c>
      <c r="F385" s="1861" t="s">
        <v>140</v>
      </c>
      <c r="G385" s="1791" t="s">
        <v>180</v>
      </c>
      <c r="H385" s="1792" t="s">
        <v>224</v>
      </c>
      <c r="I385" s="1793" t="s">
        <v>235</v>
      </c>
      <c r="J385" s="1792" t="s">
        <v>288</v>
      </c>
      <c r="K385" s="1793" t="s">
        <v>323</v>
      </c>
      <c r="L385" s="1793" t="s">
        <v>335</v>
      </c>
      <c r="M385" s="1814" t="s">
        <v>386</v>
      </c>
      <c r="N385" s="1793" t="s">
        <v>410</v>
      </c>
      <c r="O385" s="1793" t="s">
        <v>425</v>
      </c>
      <c r="P385" s="1793" t="s">
        <v>458</v>
      </c>
      <c r="Q385" s="1815" t="s">
        <v>600</v>
      </c>
      <c r="R385" s="1793" t="s">
        <v>653</v>
      </c>
      <c r="S385" s="1793" t="s">
        <v>660</v>
      </c>
      <c r="T385" s="1793" t="s">
        <v>700</v>
      </c>
      <c r="U385" s="1793" t="s">
        <v>704</v>
      </c>
      <c r="V385" s="1794" t="s">
        <v>706</v>
      </c>
    </row>
    <row r="386" spans="1:303" ht="15" x14ac:dyDescent="0.2">
      <c r="A386" s="1795"/>
      <c r="B386" s="1796" t="s">
        <v>29</v>
      </c>
      <c r="C386" s="1798" t="s">
        <v>10</v>
      </c>
      <c r="D386" s="1798" t="s">
        <v>10</v>
      </c>
      <c r="E386" s="1798" t="s">
        <v>10</v>
      </c>
      <c r="F386" s="1798" t="s">
        <v>10</v>
      </c>
      <c r="G386" s="1798" t="s">
        <v>10</v>
      </c>
      <c r="H386" s="1816" t="s">
        <v>10</v>
      </c>
      <c r="I386" s="1816" t="s">
        <v>10</v>
      </c>
      <c r="J386" s="1797">
        <v>3.2970553915963126</v>
      </c>
      <c r="K386" s="1816" t="s">
        <v>10</v>
      </c>
      <c r="L386" s="1816" t="s">
        <v>10</v>
      </c>
      <c r="M386" s="1816" t="s">
        <v>10</v>
      </c>
      <c r="N386" s="1816" t="s">
        <v>10</v>
      </c>
      <c r="O386" s="1816" t="s">
        <v>10</v>
      </c>
      <c r="P386" s="1816" t="s">
        <v>10</v>
      </c>
      <c r="Q386" s="1817" t="s">
        <v>10</v>
      </c>
      <c r="R386" s="1816" t="s">
        <v>10</v>
      </c>
      <c r="S386" s="1816" t="s">
        <v>10</v>
      </c>
      <c r="T386" s="1816" t="s">
        <v>10</v>
      </c>
      <c r="U386" s="1816" t="s">
        <v>10</v>
      </c>
      <c r="V386" s="1865" t="s">
        <v>10</v>
      </c>
    </row>
    <row r="387" spans="1:303" ht="15" x14ac:dyDescent="0.2">
      <c r="A387" s="1795"/>
      <c r="B387" s="1801" t="s">
        <v>30</v>
      </c>
      <c r="C387" s="1798" t="s">
        <v>10</v>
      </c>
      <c r="D387" s="1798" t="s">
        <v>10</v>
      </c>
      <c r="E387" s="1798" t="s">
        <v>10</v>
      </c>
      <c r="F387" s="1798" t="s">
        <v>10</v>
      </c>
      <c r="G387" s="1798" t="s">
        <v>10</v>
      </c>
      <c r="H387" s="1816" t="s">
        <v>10</v>
      </c>
      <c r="I387" s="1816" t="s">
        <v>10</v>
      </c>
      <c r="J387" s="1797">
        <v>6.5109960069297008</v>
      </c>
      <c r="K387" s="1816" t="s">
        <v>10</v>
      </c>
      <c r="L387" s="1816" t="s">
        <v>10</v>
      </c>
      <c r="M387" s="1816" t="s">
        <v>10</v>
      </c>
      <c r="N387" s="1816" t="s">
        <v>10</v>
      </c>
      <c r="O387" s="1816" t="s">
        <v>10</v>
      </c>
      <c r="P387" s="1816" t="s">
        <v>10</v>
      </c>
      <c r="Q387" s="1817" t="s">
        <v>10</v>
      </c>
      <c r="R387" s="1816" t="s">
        <v>10</v>
      </c>
      <c r="S387" s="1816" t="s">
        <v>10</v>
      </c>
      <c r="T387" s="1816" t="s">
        <v>10</v>
      </c>
      <c r="U387" s="1816" t="s">
        <v>10</v>
      </c>
      <c r="V387" s="1818" t="s">
        <v>10</v>
      </c>
    </row>
    <row r="388" spans="1:303" ht="15" x14ac:dyDescent="0.2">
      <c r="A388" s="1795"/>
      <c r="B388" s="1801" t="s">
        <v>142</v>
      </c>
      <c r="C388" s="1798" t="s">
        <v>10</v>
      </c>
      <c r="D388" s="1798" t="s">
        <v>10</v>
      </c>
      <c r="E388" s="1798" t="s">
        <v>10</v>
      </c>
      <c r="F388" s="1798" t="s">
        <v>10</v>
      </c>
      <c r="G388" s="1798" t="s">
        <v>10</v>
      </c>
      <c r="H388" s="1816" t="s">
        <v>10</v>
      </c>
      <c r="I388" s="1816" t="s">
        <v>10</v>
      </c>
      <c r="J388" s="1797">
        <v>55.935225984245996</v>
      </c>
      <c r="K388" s="1816" t="s">
        <v>10</v>
      </c>
      <c r="L388" s="1816" t="s">
        <v>10</v>
      </c>
      <c r="M388" s="1816" t="s">
        <v>10</v>
      </c>
      <c r="N388" s="1816" t="s">
        <v>10</v>
      </c>
      <c r="O388" s="1816" t="s">
        <v>10</v>
      </c>
      <c r="P388" s="1816" t="s">
        <v>10</v>
      </c>
      <c r="Q388" s="1817" t="s">
        <v>10</v>
      </c>
      <c r="R388" s="1816" t="s">
        <v>10</v>
      </c>
      <c r="S388" s="1816" t="s">
        <v>10</v>
      </c>
      <c r="T388" s="1816" t="s">
        <v>10</v>
      </c>
      <c r="U388" s="1816" t="s">
        <v>10</v>
      </c>
      <c r="V388" s="1868" t="s">
        <v>10</v>
      </c>
    </row>
    <row r="389" spans="1:303" ht="15" x14ac:dyDescent="0.2">
      <c r="A389" s="1795"/>
      <c r="B389" s="1801" t="s">
        <v>31</v>
      </c>
      <c r="C389" s="1798" t="s">
        <v>10</v>
      </c>
      <c r="D389" s="1798" t="s">
        <v>10</v>
      </c>
      <c r="E389" s="1798" t="s">
        <v>10</v>
      </c>
      <c r="F389" s="1798" t="s">
        <v>10</v>
      </c>
      <c r="G389" s="1798" t="s">
        <v>10</v>
      </c>
      <c r="H389" s="1816" t="s">
        <v>10</v>
      </c>
      <c r="I389" s="1816" t="s">
        <v>10</v>
      </c>
      <c r="J389" s="1797">
        <v>22.046200148391382</v>
      </c>
      <c r="K389" s="1816" t="s">
        <v>10</v>
      </c>
      <c r="L389" s="1816" t="s">
        <v>10</v>
      </c>
      <c r="M389" s="1816" t="s">
        <v>10</v>
      </c>
      <c r="N389" s="1816" t="s">
        <v>10</v>
      </c>
      <c r="O389" s="1816" t="s">
        <v>10</v>
      </c>
      <c r="P389" s="1816" t="s">
        <v>10</v>
      </c>
      <c r="Q389" s="1817" t="s">
        <v>10</v>
      </c>
      <c r="R389" s="1816" t="s">
        <v>10</v>
      </c>
      <c r="S389" s="1816" t="s">
        <v>10</v>
      </c>
      <c r="T389" s="1816" t="s">
        <v>10</v>
      </c>
      <c r="U389" s="1816" t="s">
        <v>10</v>
      </c>
      <c r="V389" s="1827" t="s">
        <v>10</v>
      </c>
    </row>
    <row r="390" spans="1:303" ht="15" x14ac:dyDescent="0.2">
      <c r="A390" s="1811"/>
      <c r="B390" s="1803" t="s">
        <v>293</v>
      </c>
      <c r="C390" s="1805" t="s">
        <v>10</v>
      </c>
      <c r="D390" s="1805" t="s">
        <v>10</v>
      </c>
      <c r="E390" s="1805" t="s">
        <v>10</v>
      </c>
      <c r="F390" s="1805" t="s">
        <v>10</v>
      </c>
      <c r="G390" s="1805" t="s">
        <v>10</v>
      </c>
      <c r="H390" s="1819" t="s">
        <v>10</v>
      </c>
      <c r="I390" s="1819" t="s">
        <v>10</v>
      </c>
      <c r="J390" s="1804">
        <v>12.21052246883661</v>
      </c>
      <c r="K390" s="1819" t="s">
        <v>10</v>
      </c>
      <c r="L390" s="1819" t="s">
        <v>10</v>
      </c>
      <c r="M390" s="1819" t="s">
        <v>10</v>
      </c>
      <c r="N390" s="1819" t="s">
        <v>10</v>
      </c>
      <c r="O390" s="1819" t="s">
        <v>10</v>
      </c>
      <c r="P390" s="1819" t="s">
        <v>10</v>
      </c>
      <c r="Q390" s="1820" t="s">
        <v>10</v>
      </c>
      <c r="R390" s="1819" t="s">
        <v>10</v>
      </c>
      <c r="S390" s="1819" t="s">
        <v>10</v>
      </c>
      <c r="T390" s="1819" t="s">
        <v>10</v>
      </c>
      <c r="U390" s="1819" t="s">
        <v>10</v>
      </c>
      <c r="V390" s="1828" t="s">
        <v>10</v>
      </c>
    </row>
    <row r="391" spans="1:303" ht="3" customHeight="1" x14ac:dyDescent="0.2">
      <c r="B391" s="1852"/>
      <c r="C391" s="1809"/>
      <c r="D391" s="1809"/>
      <c r="G391" s="1797"/>
    </row>
    <row r="392" spans="1:303" ht="63" customHeight="1" x14ac:dyDescent="0.2">
      <c r="B392" s="2013" t="s">
        <v>298</v>
      </c>
      <c r="C392" s="2014"/>
      <c r="D392" s="2014"/>
      <c r="E392" s="2014"/>
      <c r="F392" s="2014"/>
      <c r="G392" s="2014"/>
      <c r="H392" s="2014"/>
      <c r="I392" s="2014"/>
      <c r="J392" s="2014"/>
      <c r="K392" s="2014"/>
      <c r="L392" s="2014"/>
      <c r="M392" s="2014"/>
      <c r="N392" s="2014"/>
      <c r="O392" s="2014"/>
      <c r="P392" s="2014"/>
      <c r="Q392" s="2014"/>
      <c r="R392" s="2014"/>
      <c r="S392" s="2014"/>
      <c r="T392" s="2014"/>
      <c r="U392" s="2014"/>
      <c r="V392" s="2014"/>
    </row>
    <row r="393" spans="1:303" x14ac:dyDescent="0.2">
      <c r="V393" s="1811"/>
    </row>
    <row r="394" spans="1:303" ht="63" customHeight="1" x14ac:dyDescent="0.2">
      <c r="A394" s="1875" t="s">
        <v>325</v>
      </c>
      <c r="B394" s="2001" t="s">
        <v>324</v>
      </c>
      <c r="C394" s="2002"/>
      <c r="D394" s="2002"/>
      <c r="E394" s="2002"/>
      <c r="F394" s="2002"/>
      <c r="G394" s="2002"/>
      <c r="H394" s="2002"/>
      <c r="I394" s="2002"/>
      <c r="J394" s="2002"/>
      <c r="K394" s="2002"/>
      <c r="L394" s="2002"/>
      <c r="M394" s="2002"/>
      <c r="N394" s="2002"/>
      <c r="O394" s="2002"/>
      <c r="P394" s="2002"/>
      <c r="Q394" s="2002"/>
      <c r="R394" s="2010"/>
      <c r="S394" s="1813"/>
      <c r="T394" s="1813"/>
      <c r="U394" s="1813"/>
      <c r="V394" s="1876"/>
    </row>
    <row r="395" spans="1:303" ht="63" customHeight="1" x14ac:dyDescent="0.2">
      <c r="A395" s="1787"/>
      <c r="B395" s="1877" t="s">
        <v>68</v>
      </c>
      <c r="C395" s="1878" t="s">
        <v>6</v>
      </c>
      <c r="D395" s="1878" t="s">
        <v>7</v>
      </c>
      <c r="E395" s="1878" t="s">
        <v>8</v>
      </c>
      <c r="F395" s="1879" t="s">
        <v>140</v>
      </c>
      <c r="G395" s="1880" t="s">
        <v>179</v>
      </c>
      <c r="H395" s="1880" t="s">
        <v>224</v>
      </c>
      <c r="I395" s="1881" t="s">
        <v>235</v>
      </c>
      <c r="J395" s="1881" t="s">
        <v>288</v>
      </c>
      <c r="K395" s="1880" t="s">
        <v>323</v>
      </c>
      <c r="L395" s="1881" t="s">
        <v>335</v>
      </c>
      <c r="M395" s="1881" t="s">
        <v>386</v>
      </c>
      <c r="N395" s="1793" t="s">
        <v>410</v>
      </c>
      <c r="O395" s="1793" t="s">
        <v>425</v>
      </c>
      <c r="P395" s="1793" t="s">
        <v>458</v>
      </c>
      <c r="Q395" s="1815" t="s">
        <v>600</v>
      </c>
      <c r="R395" s="1793" t="s">
        <v>653</v>
      </c>
      <c r="S395" s="1793" t="s">
        <v>660</v>
      </c>
      <c r="T395" s="1793" t="s">
        <v>700</v>
      </c>
      <c r="U395" s="1793" t="s">
        <v>704</v>
      </c>
      <c r="V395" s="1794" t="s">
        <v>706</v>
      </c>
      <c r="KP395" s="1882"/>
      <c r="KQ395" s="1882"/>
    </row>
    <row r="396" spans="1:303" ht="15" x14ac:dyDescent="0.2">
      <c r="A396" s="1795"/>
      <c r="B396" s="1796" t="s">
        <v>50</v>
      </c>
      <c r="C396" s="1798" t="s">
        <v>10</v>
      </c>
      <c r="D396" s="1798" t="s">
        <v>10</v>
      </c>
      <c r="E396" s="1798" t="s">
        <v>10</v>
      </c>
      <c r="F396" s="1798" t="s">
        <v>10</v>
      </c>
      <c r="G396" s="1798" t="s">
        <v>10</v>
      </c>
      <c r="H396" s="1798" t="s">
        <v>10</v>
      </c>
      <c r="I396" s="1816" t="s">
        <v>10</v>
      </c>
      <c r="J396" s="1798" t="s">
        <v>10</v>
      </c>
      <c r="K396" s="1797">
        <v>0.32900000000000001</v>
      </c>
      <c r="L396" s="1816" t="s">
        <v>10</v>
      </c>
      <c r="M396" s="1867" t="s">
        <v>10</v>
      </c>
      <c r="N396" s="1867" t="s">
        <v>10</v>
      </c>
      <c r="O396" s="1867" t="s">
        <v>10</v>
      </c>
      <c r="P396" s="1867" t="s">
        <v>10</v>
      </c>
      <c r="Q396" s="1883" t="s">
        <v>10</v>
      </c>
      <c r="R396" s="1867" t="s">
        <v>10</v>
      </c>
      <c r="S396" s="1867" t="s">
        <v>10</v>
      </c>
      <c r="T396" s="1867" t="s">
        <v>10</v>
      </c>
      <c r="U396" s="1867" t="s">
        <v>10</v>
      </c>
      <c r="V396" s="1865" t="s">
        <v>10</v>
      </c>
    </row>
    <row r="397" spans="1:303" ht="15" x14ac:dyDescent="0.2">
      <c r="A397" s="1795"/>
      <c r="B397" s="1801" t="s">
        <v>51</v>
      </c>
      <c r="C397" s="1798" t="s">
        <v>10</v>
      </c>
      <c r="D397" s="1798" t="s">
        <v>10</v>
      </c>
      <c r="E397" s="1798" t="s">
        <v>10</v>
      </c>
      <c r="F397" s="1798" t="s">
        <v>10</v>
      </c>
      <c r="G397" s="1798" t="s">
        <v>10</v>
      </c>
      <c r="H397" s="1798" t="s">
        <v>10</v>
      </c>
      <c r="I397" s="1816" t="s">
        <v>10</v>
      </c>
      <c r="J397" s="1798" t="s">
        <v>10</v>
      </c>
      <c r="K397" s="1797">
        <v>14.76</v>
      </c>
      <c r="L397" s="1816" t="s">
        <v>10</v>
      </c>
      <c r="M397" s="1867" t="s">
        <v>10</v>
      </c>
      <c r="N397" s="1867" t="s">
        <v>10</v>
      </c>
      <c r="O397" s="1867" t="s">
        <v>10</v>
      </c>
      <c r="P397" s="1867" t="s">
        <v>10</v>
      </c>
      <c r="Q397" s="1883" t="s">
        <v>10</v>
      </c>
      <c r="R397" s="1867" t="s">
        <v>10</v>
      </c>
      <c r="S397" s="1867" t="s">
        <v>10</v>
      </c>
      <c r="T397" s="1867" t="s">
        <v>10</v>
      </c>
      <c r="U397" s="1867" t="s">
        <v>10</v>
      </c>
      <c r="V397" s="1818" t="s">
        <v>10</v>
      </c>
    </row>
    <row r="398" spans="1:303" ht="15" x14ac:dyDescent="0.2">
      <c r="A398" s="1802"/>
      <c r="B398" s="1801" t="s">
        <v>115</v>
      </c>
      <c r="C398" s="1798" t="s">
        <v>10</v>
      </c>
      <c r="D398" s="1798" t="s">
        <v>10</v>
      </c>
      <c r="E398" s="1798" t="s">
        <v>10</v>
      </c>
      <c r="F398" s="1798" t="s">
        <v>10</v>
      </c>
      <c r="G398" s="1798" t="s">
        <v>10</v>
      </c>
      <c r="H398" s="1798" t="s">
        <v>10</v>
      </c>
      <c r="I398" s="1816" t="s">
        <v>10</v>
      </c>
      <c r="J398" s="1798" t="s">
        <v>10</v>
      </c>
      <c r="K398" s="1797">
        <v>34.956000000000003</v>
      </c>
      <c r="L398" s="1816" t="s">
        <v>10</v>
      </c>
      <c r="M398" s="1867" t="s">
        <v>10</v>
      </c>
      <c r="N398" s="1867" t="s">
        <v>10</v>
      </c>
      <c r="O398" s="1867" t="s">
        <v>10</v>
      </c>
      <c r="P398" s="1867" t="s">
        <v>10</v>
      </c>
      <c r="Q398" s="1883" t="s">
        <v>10</v>
      </c>
      <c r="R398" s="1867" t="s">
        <v>10</v>
      </c>
      <c r="S398" s="1867" t="s">
        <v>10</v>
      </c>
      <c r="T398" s="1867" t="s">
        <v>10</v>
      </c>
      <c r="U398" s="1867" t="s">
        <v>10</v>
      </c>
      <c r="V398" s="1868" t="s">
        <v>10</v>
      </c>
    </row>
    <row r="399" spans="1:303" ht="15" x14ac:dyDescent="0.2">
      <c r="A399" s="1802"/>
      <c r="B399" s="1803" t="s">
        <v>52</v>
      </c>
      <c r="C399" s="1805" t="s">
        <v>10</v>
      </c>
      <c r="D399" s="1805" t="s">
        <v>10</v>
      </c>
      <c r="E399" s="1805" t="s">
        <v>10</v>
      </c>
      <c r="F399" s="1805" t="s">
        <v>10</v>
      </c>
      <c r="G399" s="1805" t="s">
        <v>10</v>
      </c>
      <c r="H399" s="1805" t="s">
        <v>10</v>
      </c>
      <c r="I399" s="1819" t="s">
        <v>10</v>
      </c>
      <c r="J399" s="1805" t="s">
        <v>10</v>
      </c>
      <c r="K399" s="1804">
        <v>49.954999999999998</v>
      </c>
      <c r="L399" s="1819" t="s">
        <v>10</v>
      </c>
      <c r="M399" s="1884" t="s">
        <v>10</v>
      </c>
      <c r="N399" s="1884" t="s">
        <v>10</v>
      </c>
      <c r="O399" s="1884" t="s">
        <v>10</v>
      </c>
      <c r="P399" s="1884" t="s">
        <v>10</v>
      </c>
      <c r="Q399" s="1885" t="s">
        <v>10</v>
      </c>
      <c r="R399" s="1884" t="s">
        <v>10</v>
      </c>
      <c r="S399" s="1884" t="s">
        <v>10</v>
      </c>
      <c r="T399" s="1884" t="s">
        <v>10</v>
      </c>
      <c r="U399" s="1884" t="s">
        <v>10</v>
      </c>
      <c r="V399" s="1886" t="s">
        <v>10</v>
      </c>
    </row>
    <row r="400" spans="1:303" ht="3" customHeight="1" x14ac:dyDescent="0.2">
      <c r="B400" s="1808"/>
      <c r="C400" s="1809"/>
      <c r="D400" s="1809"/>
      <c r="E400" s="1810"/>
      <c r="F400" s="1811"/>
      <c r="I400" s="1811">
        <v>14.715</v>
      </c>
      <c r="J400" s="1811">
        <v>14.715</v>
      </c>
      <c r="M400" s="1824">
        <v>14.715</v>
      </c>
      <c r="N400" s="1824">
        <v>14.715</v>
      </c>
      <c r="O400" s="1824">
        <v>14.715</v>
      </c>
      <c r="P400" s="1824">
        <v>14.715</v>
      </c>
      <c r="Q400" s="1887">
        <v>14.715</v>
      </c>
      <c r="R400" s="1888">
        <v>14.715</v>
      </c>
      <c r="S400" s="1888"/>
      <c r="T400" s="1888"/>
      <c r="U400" s="1888"/>
    </row>
    <row r="401" spans="1:22" ht="63" customHeight="1" x14ac:dyDescent="0.2">
      <c r="B401" s="2013" t="s">
        <v>326</v>
      </c>
      <c r="C401" s="2014"/>
      <c r="D401" s="2014"/>
      <c r="E401" s="2014"/>
      <c r="F401" s="2014"/>
      <c r="G401" s="2014"/>
      <c r="H401" s="2014"/>
      <c r="I401" s="2014"/>
      <c r="J401" s="2014"/>
      <c r="K401" s="2014"/>
      <c r="L401" s="2014"/>
      <c r="M401" s="2014"/>
      <c r="N401" s="2014"/>
      <c r="O401" s="2014"/>
      <c r="P401" s="2014"/>
      <c r="Q401" s="2014"/>
      <c r="R401" s="2014"/>
      <c r="S401" s="2014"/>
      <c r="T401" s="2014"/>
      <c r="U401" s="2014"/>
      <c r="V401" s="2014"/>
    </row>
    <row r="403" spans="1:22" ht="63" customHeight="1" x14ac:dyDescent="0.2">
      <c r="A403" s="1875" t="s">
        <v>329</v>
      </c>
      <c r="B403" s="2001" t="s">
        <v>330</v>
      </c>
      <c r="C403" s="2002"/>
      <c r="D403" s="2002"/>
      <c r="E403" s="2002"/>
      <c r="F403" s="2002"/>
      <c r="G403" s="2002"/>
      <c r="H403" s="2002"/>
      <c r="I403" s="2002"/>
      <c r="J403" s="2002"/>
      <c r="K403" s="2002"/>
      <c r="L403" s="2002"/>
      <c r="M403" s="2002"/>
      <c r="N403" s="2002"/>
      <c r="O403" s="2002"/>
      <c r="P403" s="2002"/>
      <c r="Q403" s="2002"/>
      <c r="R403" s="2010"/>
      <c r="S403" s="1813"/>
      <c r="T403" s="1813"/>
      <c r="U403" s="1813"/>
      <c r="V403" s="1876"/>
    </row>
    <row r="404" spans="1:22" ht="63" customHeight="1" x14ac:dyDescent="0.2">
      <c r="A404" s="1787"/>
      <c r="B404" s="1877" t="s">
        <v>68</v>
      </c>
      <c r="C404" s="1878" t="s">
        <v>6</v>
      </c>
      <c r="D404" s="1878" t="s">
        <v>7</v>
      </c>
      <c r="E404" s="1878" t="s">
        <v>8</v>
      </c>
      <c r="F404" s="1879" t="s">
        <v>140</v>
      </c>
      <c r="G404" s="1880" t="s">
        <v>179</v>
      </c>
      <c r="H404" s="1880" t="s">
        <v>224</v>
      </c>
      <c r="I404" s="1881" t="s">
        <v>235</v>
      </c>
      <c r="J404" s="1881" t="s">
        <v>288</v>
      </c>
      <c r="K404" s="1880" t="s">
        <v>323</v>
      </c>
      <c r="L404" s="1881" t="s">
        <v>335</v>
      </c>
      <c r="M404" s="1881" t="s">
        <v>386</v>
      </c>
      <c r="N404" s="1793" t="s">
        <v>410</v>
      </c>
      <c r="O404" s="1793" t="s">
        <v>425</v>
      </c>
      <c r="P404" s="1793" t="s">
        <v>458</v>
      </c>
      <c r="Q404" s="1815" t="s">
        <v>600</v>
      </c>
      <c r="R404" s="1793" t="s">
        <v>653</v>
      </c>
      <c r="S404" s="1793" t="s">
        <v>660</v>
      </c>
      <c r="T404" s="1793" t="s">
        <v>700</v>
      </c>
      <c r="U404" s="1793" t="s">
        <v>704</v>
      </c>
      <c r="V404" s="1794" t="s">
        <v>706</v>
      </c>
    </row>
    <row r="405" spans="1:22" ht="15" x14ac:dyDescent="0.2">
      <c r="A405" s="1889"/>
      <c r="B405" s="1796">
        <v>0</v>
      </c>
      <c r="C405" s="1798" t="s">
        <v>10</v>
      </c>
      <c r="D405" s="1798" t="s">
        <v>10</v>
      </c>
      <c r="E405" s="1798" t="s">
        <v>10</v>
      </c>
      <c r="F405" s="1798" t="s">
        <v>10</v>
      </c>
      <c r="G405" s="1798" t="s">
        <v>10</v>
      </c>
      <c r="H405" s="1798" t="s">
        <v>10</v>
      </c>
      <c r="I405" s="1816" t="s">
        <v>10</v>
      </c>
      <c r="J405" s="1799" t="s">
        <v>10</v>
      </c>
      <c r="K405" s="1797">
        <v>51.707999999999998</v>
      </c>
      <c r="L405" s="1816" t="s">
        <v>10</v>
      </c>
      <c r="M405" s="1867" t="s">
        <v>10</v>
      </c>
      <c r="N405" s="1867" t="s">
        <v>10</v>
      </c>
      <c r="O405" s="1867" t="s">
        <v>10</v>
      </c>
      <c r="P405" s="1867" t="s">
        <v>10</v>
      </c>
      <c r="Q405" s="1883" t="s">
        <v>10</v>
      </c>
      <c r="R405" s="1867" t="s">
        <v>10</v>
      </c>
      <c r="S405" s="1867" t="s">
        <v>10</v>
      </c>
      <c r="T405" s="1867" t="s">
        <v>10</v>
      </c>
      <c r="U405" s="1867" t="s">
        <v>10</v>
      </c>
      <c r="V405" s="1865" t="s">
        <v>10</v>
      </c>
    </row>
    <row r="406" spans="1:22" ht="15" x14ac:dyDescent="0.2">
      <c r="A406" s="1889"/>
      <c r="B406" s="1801" t="s">
        <v>327</v>
      </c>
      <c r="C406" s="1798" t="s">
        <v>10</v>
      </c>
      <c r="D406" s="1798" t="s">
        <v>10</v>
      </c>
      <c r="E406" s="1798" t="s">
        <v>10</v>
      </c>
      <c r="F406" s="1798" t="s">
        <v>10</v>
      </c>
      <c r="G406" s="1798" t="s">
        <v>10</v>
      </c>
      <c r="H406" s="1798" t="s">
        <v>10</v>
      </c>
      <c r="I406" s="1816" t="s">
        <v>10</v>
      </c>
      <c r="J406" s="1799" t="s">
        <v>10</v>
      </c>
      <c r="K406" s="1797">
        <v>22.673000000000002</v>
      </c>
      <c r="L406" s="1816" t="s">
        <v>10</v>
      </c>
      <c r="M406" s="1867" t="s">
        <v>10</v>
      </c>
      <c r="N406" s="1867" t="s">
        <v>10</v>
      </c>
      <c r="O406" s="1867" t="s">
        <v>10</v>
      </c>
      <c r="P406" s="1867" t="s">
        <v>10</v>
      </c>
      <c r="Q406" s="1883" t="s">
        <v>10</v>
      </c>
      <c r="R406" s="1867" t="s">
        <v>10</v>
      </c>
      <c r="S406" s="1867" t="s">
        <v>10</v>
      </c>
      <c r="T406" s="1867" t="s">
        <v>10</v>
      </c>
      <c r="U406" s="1867" t="s">
        <v>10</v>
      </c>
      <c r="V406" s="1818" t="s">
        <v>10</v>
      </c>
    </row>
    <row r="407" spans="1:22" ht="15" x14ac:dyDescent="0.2">
      <c r="A407" s="1890"/>
      <c r="B407" s="1801" t="s">
        <v>328</v>
      </c>
      <c r="C407" s="1798" t="s">
        <v>10</v>
      </c>
      <c r="D407" s="1798" t="s">
        <v>10</v>
      </c>
      <c r="E407" s="1798" t="s">
        <v>10</v>
      </c>
      <c r="F407" s="1798" t="s">
        <v>10</v>
      </c>
      <c r="G407" s="1798" t="s">
        <v>10</v>
      </c>
      <c r="H407" s="1798" t="s">
        <v>10</v>
      </c>
      <c r="I407" s="1816" t="s">
        <v>10</v>
      </c>
      <c r="J407" s="1799" t="s">
        <v>10</v>
      </c>
      <c r="K407" s="1797">
        <v>11.053000000000001</v>
      </c>
      <c r="L407" s="1816" t="s">
        <v>10</v>
      </c>
      <c r="M407" s="1867" t="s">
        <v>10</v>
      </c>
      <c r="N407" s="1867" t="s">
        <v>10</v>
      </c>
      <c r="O407" s="1867" t="s">
        <v>10</v>
      </c>
      <c r="P407" s="1867" t="s">
        <v>10</v>
      </c>
      <c r="Q407" s="1883" t="s">
        <v>10</v>
      </c>
      <c r="R407" s="1867" t="s">
        <v>10</v>
      </c>
      <c r="S407" s="1867" t="s">
        <v>10</v>
      </c>
      <c r="T407" s="1867" t="s">
        <v>10</v>
      </c>
      <c r="U407" s="1867" t="s">
        <v>10</v>
      </c>
      <c r="V407" s="1868" t="s">
        <v>10</v>
      </c>
    </row>
    <row r="408" spans="1:22" ht="15" x14ac:dyDescent="0.2">
      <c r="A408" s="1890"/>
      <c r="B408" s="1803" t="s">
        <v>196</v>
      </c>
      <c r="C408" s="1805" t="s">
        <v>10</v>
      </c>
      <c r="D408" s="1805" t="s">
        <v>10</v>
      </c>
      <c r="E408" s="1805" t="s">
        <v>10</v>
      </c>
      <c r="F408" s="1805" t="s">
        <v>10</v>
      </c>
      <c r="G408" s="1805" t="s">
        <v>10</v>
      </c>
      <c r="H408" s="1805" t="s">
        <v>10</v>
      </c>
      <c r="I408" s="1819" t="s">
        <v>10</v>
      </c>
      <c r="J408" s="1806" t="s">
        <v>10</v>
      </c>
      <c r="K408" s="1804">
        <v>14.566000000000001</v>
      </c>
      <c r="L408" s="1819" t="s">
        <v>10</v>
      </c>
      <c r="M408" s="1884" t="s">
        <v>10</v>
      </c>
      <c r="N408" s="1884" t="s">
        <v>10</v>
      </c>
      <c r="O408" s="1884" t="s">
        <v>10</v>
      </c>
      <c r="P408" s="1884" t="s">
        <v>10</v>
      </c>
      <c r="Q408" s="1885" t="s">
        <v>10</v>
      </c>
      <c r="R408" s="1884" t="s">
        <v>10</v>
      </c>
      <c r="S408" s="1884" t="s">
        <v>10</v>
      </c>
      <c r="T408" s="1884" t="s">
        <v>10</v>
      </c>
      <c r="U408" s="1884" t="s">
        <v>10</v>
      </c>
      <c r="V408" s="1886" t="s">
        <v>10</v>
      </c>
    </row>
    <row r="409" spans="1:22" ht="3" customHeight="1" x14ac:dyDescent="0.2">
      <c r="B409" s="1808"/>
      <c r="C409" s="1809"/>
      <c r="D409" s="1809"/>
      <c r="E409" s="1810"/>
      <c r="F409" s="1811"/>
      <c r="I409" s="1811">
        <v>14.715</v>
      </c>
      <c r="J409" s="1811">
        <v>14.715</v>
      </c>
      <c r="M409" s="1824">
        <v>14.715</v>
      </c>
      <c r="N409" s="1824">
        <v>14.715</v>
      </c>
      <c r="O409" s="1824">
        <v>14.715</v>
      </c>
      <c r="P409" s="1824">
        <v>14.715</v>
      </c>
      <c r="Q409" s="1887">
        <v>14.715</v>
      </c>
      <c r="R409" s="1888">
        <v>14.715</v>
      </c>
      <c r="S409" s="1888"/>
      <c r="T409" s="1888"/>
      <c r="U409" s="1888"/>
    </row>
    <row r="410" spans="1:22" ht="63" customHeight="1" x14ac:dyDescent="0.2">
      <c r="B410" s="2004" t="s">
        <v>333</v>
      </c>
      <c r="C410" s="2005"/>
      <c r="D410" s="2005"/>
      <c r="E410" s="2005"/>
      <c r="F410" s="2005"/>
      <c r="G410" s="2005"/>
      <c r="H410" s="2005"/>
      <c r="I410" s="2005"/>
      <c r="J410" s="2005"/>
      <c r="K410" s="2005"/>
      <c r="L410" s="2005"/>
      <c r="M410" s="2005"/>
      <c r="N410" s="2005"/>
      <c r="O410" s="2005"/>
      <c r="P410" s="2005"/>
      <c r="Q410" s="2005"/>
      <c r="R410" s="2005"/>
      <c r="S410" s="1822"/>
      <c r="T410" s="1822"/>
      <c r="U410" s="1822"/>
    </row>
    <row r="412" spans="1:22" ht="63" customHeight="1" x14ac:dyDescent="0.2">
      <c r="A412" s="1875" t="s">
        <v>332</v>
      </c>
      <c r="B412" s="2001" t="s">
        <v>331</v>
      </c>
      <c r="C412" s="2002"/>
      <c r="D412" s="2002"/>
      <c r="E412" s="2002"/>
      <c r="F412" s="2002"/>
      <c r="G412" s="2002"/>
      <c r="H412" s="2002"/>
      <c r="I412" s="2002"/>
      <c r="J412" s="2002"/>
      <c r="K412" s="2002"/>
      <c r="L412" s="2002"/>
      <c r="M412" s="2002"/>
      <c r="N412" s="2002"/>
      <c r="O412" s="2002"/>
      <c r="P412" s="2002"/>
      <c r="Q412" s="2002"/>
      <c r="R412" s="2010"/>
      <c r="S412" s="1813"/>
      <c r="T412" s="1813"/>
      <c r="U412" s="1813"/>
      <c r="V412" s="1876"/>
    </row>
    <row r="413" spans="1:22" ht="63" customHeight="1" x14ac:dyDescent="0.2">
      <c r="A413" s="1787"/>
      <c r="B413" s="1877" t="s">
        <v>68</v>
      </c>
      <c r="C413" s="1878" t="s">
        <v>6</v>
      </c>
      <c r="D413" s="1878" t="s">
        <v>7</v>
      </c>
      <c r="E413" s="1878" t="s">
        <v>8</v>
      </c>
      <c r="F413" s="1879" t="s">
        <v>140</v>
      </c>
      <c r="G413" s="1880" t="s">
        <v>179</v>
      </c>
      <c r="H413" s="1880" t="s">
        <v>224</v>
      </c>
      <c r="I413" s="1881" t="s">
        <v>235</v>
      </c>
      <c r="J413" s="1881" t="s">
        <v>288</v>
      </c>
      <c r="K413" s="1880" t="s">
        <v>323</v>
      </c>
      <c r="L413" s="1881" t="s">
        <v>335</v>
      </c>
      <c r="M413" s="1881" t="s">
        <v>386</v>
      </c>
      <c r="N413" s="1793" t="s">
        <v>410</v>
      </c>
      <c r="O413" s="1793" t="s">
        <v>425</v>
      </c>
      <c r="P413" s="1793" t="s">
        <v>458</v>
      </c>
      <c r="Q413" s="1815" t="s">
        <v>600</v>
      </c>
      <c r="R413" s="1793" t="s">
        <v>653</v>
      </c>
      <c r="S413" s="1793" t="s">
        <v>660</v>
      </c>
      <c r="T413" s="1793" t="s">
        <v>700</v>
      </c>
      <c r="U413" s="1793" t="s">
        <v>704</v>
      </c>
      <c r="V413" s="1794" t="s">
        <v>706</v>
      </c>
    </row>
    <row r="414" spans="1:22" ht="15" x14ac:dyDescent="0.2">
      <c r="A414" s="1889"/>
      <c r="B414" s="1796">
        <v>0</v>
      </c>
      <c r="C414" s="1798" t="s">
        <v>10</v>
      </c>
      <c r="D414" s="1798" t="s">
        <v>10</v>
      </c>
      <c r="E414" s="1798" t="s">
        <v>10</v>
      </c>
      <c r="F414" s="1798" t="s">
        <v>10</v>
      </c>
      <c r="G414" s="1798" t="s">
        <v>10</v>
      </c>
      <c r="H414" s="1798" t="s">
        <v>10</v>
      </c>
      <c r="I414" s="1816" t="s">
        <v>10</v>
      </c>
      <c r="J414" s="1798" t="s">
        <v>10</v>
      </c>
      <c r="K414" s="1797">
        <v>55.944821651122311</v>
      </c>
      <c r="L414" s="1891" t="s">
        <v>10</v>
      </c>
      <c r="M414" s="1867" t="s">
        <v>10</v>
      </c>
      <c r="N414" s="1867" t="s">
        <v>10</v>
      </c>
      <c r="O414" s="1867" t="s">
        <v>10</v>
      </c>
      <c r="P414" s="1867" t="s">
        <v>10</v>
      </c>
      <c r="Q414" s="1883" t="s">
        <v>10</v>
      </c>
      <c r="R414" s="1867" t="s">
        <v>10</v>
      </c>
      <c r="S414" s="1867" t="s">
        <v>10</v>
      </c>
      <c r="T414" s="1867" t="s">
        <v>10</v>
      </c>
      <c r="U414" s="1867" t="s">
        <v>10</v>
      </c>
      <c r="V414" s="1865" t="s">
        <v>10</v>
      </c>
    </row>
    <row r="415" spans="1:22" ht="15" x14ac:dyDescent="0.2">
      <c r="A415" s="1889"/>
      <c r="B415" s="1801" t="s">
        <v>327</v>
      </c>
      <c r="C415" s="1798" t="s">
        <v>10</v>
      </c>
      <c r="D415" s="1798" t="s">
        <v>10</v>
      </c>
      <c r="E415" s="1798" t="s">
        <v>10</v>
      </c>
      <c r="F415" s="1798" t="s">
        <v>10</v>
      </c>
      <c r="G415" s="1798" t="s">
        <v>10</v>
      </c>
      <c r="H415" s="1798" t="s">
        <v>10</v>
      </c>
      <c r="I415" s="1816" t="s">
        <v>10</v>
      </c>
      <c r="J415" s="1798" t="s">
        <v>10</v>
      </c>
      <c r="K415" s="1797">
        <v>20.293509212884882</v>
      </c>
      <c r="L415" s="1891" t="s">
        <v>10</v>
      </c>
      <c r="M415" s="1867" t="s">
        <v>10</v>
      </c>
      <c r="N415" s="1867" t="s">
        <v>10</v>
      </c>
      <c r="O415" s="1867" t="s">
        <v>10</v>
      </c>
      <c r="P415" s="1867" t="s">
        <v>10</v>
      </c>
      <c r="Q415" s="1883" t="s">
        <v>10</v>
      </c>
      <c r="R415" s="1867" t="s">
        <v>10</v>
      </c>
      <c r="S415" s="1867" t="s">
        <v>10</v>
      </c>
      <c r="T415" s="1867" t="s">
        <v>10</v>
      </c>
      <c r="U415" s="1867" t="s">
        <v>10</v>
      </c>
      <c r="V415" s="1818" t="s">
        <v>10</v>
      </c>
    </row>
    <row r="416" spans="1:22" ht="15" x14ac:dyDescent="0.2">
      <c r="A416" s="1890"/>
      <c r="B416" s="1801" t="s">
        <v>328</v>
      </c>
      <c r="C416" s="1798" t="s">
        <v>10</v>
      </c>
      <c r="D416" s="1798" t="s">
        <v>10</v>
      </c>
      <c r="E416" s="1798" t="s">
        <v>10</v>
      </c>
      <c r="F416" s="1798" t="s">
        <v>10</v>
      </c>
      <c r="G416" s="1798" t="s">
        <v>10</v>
      </c>
      <c r="H416" s="1798" t="s">
        <v>10</v>
      </c>
      <c r="I416" s="1816" t="s">
        <v>10</v>
      </c>
      <c r="J416" s="1798" t="s">
        <v>10</v>
      </c>
      <c r="K416" s="1797">
        <v>10.070623299113057</v>
      </c>
      <c r="L416" s="1891" t="s">
        <v>10</v>
      </c>
      <c r="M416" s="1867" t="s">
        <v>10</v>
      </c>
      <c r="N416" s="1867" t="s">
        <v>10</v>
      </c>
      <c r="O416" s="1867" t="s">
        <v>10</v>
      </c>
      <c r="P416" s="1867" t="s">
        <v>10</v>
      </c>
      <c r="Q416" s="1883" t="s">
        <v>10</v>
      </c>
      <c r="R416" s="1867" t="s">
        <v>10</v>
      </c>
      <c r="S416" s="1867" t="s">
        <v>10</v>
      </c>
      <c r="T416" s="1867" t="s">
        <v>10</v>
      </c>
      <c r="U416" s="1867" t="s">
        <v>10</v>
      </c>
      <c r="V416" s="1868" t="s">
        <v>10</v>
      </c>
    </row>
    <row r="417" spans="1:22" ht="15" x14ac:dyDescent="0.2">
      <c r="A417" s="1890"/>
      <c r="B417" s="1803" t="s">
        <v>196</v>
      </c>
      <c r="C417" s="1805" t="s">
        <v>10</v>
      </c>
      <c r="D417" s="1805" t="s">
        <v>10</v>
      </c>
      <c r="E417" s="1805" t="s">
        <v>10</v>
      </c>
      <c r="F417" s="1805" t="s">
        <v>10</v>
      </c>
      <c r="G417" s="1805" t="s">
        <v>10</v>
      </c>
      <c r="H417" s="1805" t="s">
        <v>10</v>
      </c>
      <c r="I417" s="1819" t="s">
        <v>10</v>
      </c>
      <c r="J417" s="1805" t="s">
        <v>10</v>
      </c>
      <c r="K417" s="1804">
        <v>13.691045836879741</v>
      </c>
      <c r="L417" s="1892" t="s">
        <v>10</v>
      </c>
      <c r="M417" s="1884" t="s">
        <v>10</v>
      </c>
      <c r="N417" s="1884" t="s">
        <v>10</v>
      </c>
      <c r="O417" s="1884" t="s">
        <v>10</v>
      </c>
      <c r="P417" s="1884" t="s">
        <v>10</v>
      </c>
      <c r="Q417" s="1885" t="s">
        <v>10</v>
      </c>
      <c r="R417" s="1884" t="s">
        <v>10</v>
      </c>
      <c r="S417" s="1884" t="s">
        <v>10</v>
      </c>
      <c r="T417" s="1884" t="s">
        <v>10</v>
      </c>
      <c r="U417" s="1884" t="s">
        <v>10</v>
      </c>
      <c r="V417" s="1886" t="s">
        <v>10</v>
      </c>
    </row>
    <row r="418" spans="1:22" ht="3" customHeight="1" x14ac:dyDescent="0.2">
      <c r="B418" s="1808"/>
      <c r="C418" s="1809"/>
      <c r="D418" s="1809"/>
      <c r="E418" s="1810"/>
      <c r="F418" s="1811"/>
      <c r="I418" s="1811">
        <v>14.715</v>
      </c>
      <c r="J418" s="1811">
        <v>14.715</v>
      </c>
      <c r="M418" s="1824">
        <v>14.715</v>
      </c>
      <c r="N418" s="1824">
        <v>14.715</v>
      </c>
      <c r="O418" s="1824">
        <v>14.715</v>
      </c>
      <c r="P418" s="1824">
        <v>14.715</v>
      </c>
      <c r="Q418" s="1887">
        <v>14.715</v>
      </c>
      <c r="R418" s="1888">
        <v>14.715</v>
      </c>
      <c r="S418" s="1888"/>
      <c r="T418" s="1888"/>
      <c r="U418" s="1888"/>
    </row>
    <row r="419" spans="1:22" ht="63" customHeight="1" x14ac:dyDescent="0.2">
      <c r="B419" s="2004" t="s">
        <v>334</v>
      </c>
      <c r="C419" s="2005"/>
      <c r="D419" s="2005"/>
      <c r="E419" s="2005"/>
      <c r="F419" s="2005"/>
      <c r="G419" s="2005"/>
      <c r="H419" s="2005"/>
      <c r="I419" s="2005"/>
      <c r="J419" s="2005"/>
      <c r="K419" s="2005"/>
      <c r="L419" s="2005"/>
      <c r="M419" s="2005"/>
      <c r="N419" s="2005"/>
      <c r="O419" s="2005"/>
      <c r="P419" s="2005"/>
      <c r="Q419" s="2005"/>
      <c r="R419" s="2005"/>
      <c r="S419" s="1822"/>
      <c r="T419" s="1822"/>
      <c r="U419" s="1822"/>
      <c r="V419" s="1893"/>
    </row>
    <row r="421" spans="1:22" ht="63" customHeight="1" x14ac:dyDescent="0.2">
      <c r="A421" s="1785" t="s">
        <v>337</v>
      </c>
      <c r="B421" s="2001" t="s">
        <v>341</v>
      </c>
      <c r="C421" s="2002"/>
      <c r="D421" s="2002"/>
      <c r="E421" s="2002"/>
      <c r="F421" s="2002"/>
      <c r="G421" s="2002"/>
      <c r="H421" s="2002"/>
      <c r="I421" s="2002"/>
      <c r="J421" s="2002"/>
      <c r="K421" s="2002"/>
      <c r="L421" s="2002"/>
      <c r="M421" s="2002"/>
      <c r="N421" s="2002"/>
      <c r="O421" s="2002"/>
      <c r="P421" s="2002"/>
      <c r="Q421" s="2002"/>
      <c r="R421" s="2002"/>
      <c r="S421" s="1813"/>
      <c r="T421" s="1813"/>
      <c r="U421" s="1813"/>
      <c r="V421" s="1786"/>
    </row>
    <row r="422" spans="1:22" ht="63" customHeight="1" x14ac:dyDescent="0.2">
      <c r="A422" s="1787"/>
      <c r="B422" s="1877" t="s">
        <v>68</v>
      </c>
      <c r="C422" s="1878" t="s">
        <v>6</v>
      </c>
      <c r="D422" s="1878" t="s">
        <v>7</v>
      </c>
      <c r="E422" s="1878" t="s">
        <v>8</v>
      </c>
      <c r="F422" s="1879" t="s">
        <v>140</v>
      </c>
      <c r="G422" s="1880" t="s">
        <v>179</v>
      </c>
      <c r="H422" s="1880" t="s">
        <v>224</v>
      </c>
      <c r="I422" s="1881" t="s">
        <v>235</v>
      </c>
      <c r="J422" s="1881" t="s">
        <v>288</v>
      </c>
      <c r="K422" s="1881" t="s">
        <v>323</v>
      </c>
      <c r="L422" s="1880" t="s">
        <v>335</v>
      </c>
      <c r="M422" s="1814" t="s">
        <v>386</v>
      </c>
      <c r="N422" s="1793" t="s">
        <v>410</v>
      </c>
      <c r="O422" s="1793" t="s">
        <v>425</v>
      </c>
      <c r="P422" s="1793" t="s">
        <v>458</v>
      </c>
      <c r="Q422" s="1815" t="s">
        <v>600</v>
      </c>
      <c r="R422" s="1793" t="s">
        <v>653</v>
      </c>
      <c r="S422" s="1793" t="s">
        <v>660</v>
      </c>
      <c r="T422" s="1793" t="s">
        <v>700</v>
      </c>
      <c r="U422" s="1793" t="s">
        <v>704</v>
      </c>
      <c r="V422" s="1794" t="s">
        <v>706</v>
      </c>
    </row>
    <row r="423" spans="1:22" ht="15" x14ac:dyDescent="0.2">
      <c r="A423" s="1889"/>
      <c r="B423" s="1796" t="s">
        <v>22</v>
      </c>
      <c r="C423" s="1798" t="s">
        <v>10</v>
      </c>
      <c r="D423" s="1798" t="s">
        <v>10</v>
      </c>
      <c r="E423" s="1798" t="s">
        <v>10</v>
      </c>
      <c r="F423" s="1798" t="s">
        <v>10</v>
      </c>
      <c r="G423" s="1798" t="s">
        <v>10</v>
      </c>
      <c r="H423" s="1798" t="s">
        <v>10</v>
      </c>
      <c r="I423" s="1798" t="s">
        <v>10</v>
      </c>
      <c r="J423" s="1816" t="s">
        <v>10</v>
      </c>
      <c r="K423" s="1816" t="s">
        <v>10</v>
      </c>
      <c r="L423" s="1797">
        <v>0.79400000000000004</v>
      </c>
      <c r="M423" s="1816" t="s">
        <v>10</v>
      </c>
      <c r="N423" s="1816" t="s">
        <v>10</v>
      </c>
      <c r="O423" s="1816" t="s">
        <v>10</v>
      </c>
      <c r="P423" s="1816" t="s">
        <v>10</v>
      </c>
      <c r="Q423" s="1817" t="s">
        <v>10</v>
      </c>
      <c r="R423" s="1816" t="s">
        <v>10</v>
      </c>
      <c r="S423" s="1816" t="s">
        <v>10</v>
      </c>
      <c r="T423" s="1816" t="s">
        <v>10</v>
      </c>
      <c r="U423" s="1816" t="s">
        <v>10</v>
      </c>
      <c r="V423" s="1865" t="s">
        <v>10</v>
      </c>
    </row>
    <row r="424" spans="1:22" ht="15" x14ac:dyDescent="0.2">
      <c r="A424" s="1889"/>
      <c r="B424" s="1801" t="s">
        <v>21</v>
      </c>
      <c r="C424" s="1798" t="s">
        <v>10</v>
      </c>
      <c r="D424" s="1798" t="s">
        <v>10</v>
      </c>
      <c r="E424" s="1798" t="s">
        <v>10</v>
      </c>
      <c r="F424" s="1798" t="s">
        <v>10</v>
      </c>
      <c r="G424" s="1798" t="s">
        <v>10</v>
      </c>
      <c r="H424" s="1798" t="s">
        <v>10</v>
      </c>
      <c r="I424" s="1798" t="s">
        <v>10</v>
      </c>
      <c r="J424" s="1816" t="s">
        <v>10</v>
      </c>
      <c r="K424" s="1816" t="s">
        <v>10</v>
      </c>
      <c r="L424" s="1797">
        <v>0.79600000000000004</v>
      </c>
      <c r="M424" s="1816" t="s">
        <v>10</v>
      </c>
      <c r="N424" s="1816" t="s">
        <v>10</v>
      </c>
      <c r="O424" s="1816" t="s">
        <v>10</v>
      </c>
      <c r="P424" s="1816" t="s">
        <v>10</v>
      </c>
      <c r="Q424" s="1817" t="s">
        <v>10</v>
      </c>
      <c r="R424" s="1816" t="s">
        <v>10</v>
      </c>
      <c r="S424" s="1816" t="s">
        <v>10</v>
      </c>
      <c r="T424" s="1816" t="s">
        <v>10</v>
      </c>
      <c r="U424" s="1816" t="s">
        <v>10</v>
      </c>
      <c r="V424" s="1818" t="s">
        <v>10</v>
      </c>
    </row>
    <row r="425" spans="1:22" ht="15" x14ac:dyDescent="0.2">
      <c r="A425" s="1890"/>
      <c r="B425" s="1801" t="s">
        <v>355</v>
      </c>
      <c r="C425" s="1798" t="s">
        <v>10</v>
      </c>
      <c r="D425" s="1798" t="s">
        <v>10</v>
      </c>
      <c r="E425" s="1798" t="s">
        <v>10</v>
      </c>
      <c r="F425" s="1798" t="s">
        <v>10</v>
      </c>
      <c r="G425" s="1798" t="s">
        <v>10</v>
      </c>
      <c r="H425" s="1798" t="s">
        <v>10</v>
      </c>
      <c r="I425" s="1798" t="s">
        <v>10</v>
      </c>
      <c r="J425" s="1816" t="s">
        <v>10</v>
      </c>
      <c r="K425" s="1816" t="s">
        <v>10</v>
      </c>
      <c r="L425" s="1797">
        <v>31.475999999999999</v>
      </c>
      <c r="M425" s="1816" t="s">
        <v>10</v>
      </c>
      <c r="N425" s="1816" t="s">
        <v>10</v>
      </c>
      <c r="O425" s="1816" t="s">
        <v>10</v>
      </c>
      <c r="P425" s="1816" t="s">
        <v>10</v>
      </c>
      <c r="Q425" s="1817" t="s">
        <v>10</v>
      </c>
      <c r="R425" s="1816" t="s">
        <v>10</v>
      </c>
      <c r="S425" s="1816" t="s">
        <v>10</v>
      </c>
      <c r="T425" s="1816" t="s">
        <v>10</v>
      </c>
      <c r="U425" s="1816" t="s">
        <v>10</v>
      </c>
      <c r="V425" s="1827" t="s">
        <v>10</v>
      </c>
    </row>
    <row r="426" spans="1:22" ht="15" x14ac:dyDescent="0.2">
      <c r="A426" s="1890"/>
      <c r="B426" s="1801" t="s">
        <v>20</v>
      </c>
      <c r="C426" s="1798" t="s">
        <v>10</v>
      </c>
      <c r="D426" s="1798" t="s">
        <v>10</v>
      </c>
      <c r="E426" s="1798" t="s">
        <v>10</v>
      </c>
      <c r="F426" s="1798" t="s">
        <v>10</v>
      </c>
      <c r="G426" s="1798" t="s">
        <v>10</v>
      </c>
      <c r="H426" s="1798" t="s">
        <v>10</v>
      </c>
      <c r="I426" s="1798" t="s">
        <v>10</v>
      </c>
      <c r="J426" s="1816" t="s">
        <v>10</v>
      </c>
      <c r="K426" s="1816" t="s">
        <v>10</v>
      </c>
      <c r="L426" s="1797">
        <v>10.263</v>
      </c>
      <c r="M426" s="1816" t="s">
        <v>10</v>
      </c>
      <c r="N426" s="1816" t="s">
        <v>10</v>
      </c>
      <c r="O426" s="1816" t="s">
        <v>10</v>
      </c>
      <c r="P426" s="1816" t="s">
        <v>10</v>
      </c>
      <c r="Q426" s="1817" t="s">
        <v>10</v>
      </c>
      <c r="R426" s="1816" t="s">
        <v>10</v>
      </c>
      <c r="S426" s="1816" t="s">
        <v>10</v>
      </c>
      <c r="T426" s="1816" t="s">
        <v>10</v>
      </c>
      <c r="U426" s="1816" t="s">
        <v>10</v>
      </c>
      <c r="V426" s="1827" t="s">
        <v>10</v>
      </c>
    </row>
    <row r="427" spans="1:22" ht="15" x14ac:dyDescent="0.2">
      <c r="A427" s="1811"/>
      <c r="B427" s="1863" t="s">
        <v>19</v>
      </c>
      <c r="C427" s="1798" t="s">
        <v>10</v>
      </c>
      <c r="D427" s="1798" t="s">
        <v>10</v>
      </c>
      <c r="E427" s="1798" t="s">
        <v>10</v>
      </c>
      <c r="F427" s="1798" t="s">
        <v>10</v>
      </c>
      <c r="G427" s="1798" t="s">
        <v>10</v>
      </c>
      <c r="H427" s="1798" t="s">
        <v>10</v>
      </c>
      <c r="I427" s="1798" t="s">
        <v>10</v>
      </c>
      <c r="J427" s="1816" t="s">
        <v>10</v>
      </c>
      <c r="K427" s="1816" t="s">
        <v>10</v>
      </c>
      <c r="L427" s="1797">
        <v>7.141</v>
      </c>
      <c r="M427" s="1816" t="s">
        <v>10</v>
      </c>
      <c r="N427" s="1816" t="s">
        <v>10</v>
      </c>
      <c r="O427" s="1816" t="s">
        <v>10</v>
      </c>
      <c r="P427" s="1816" t="s">
        <v>10</v>
      </c>
      <c r="Q427" s="1817" t="s">
        <v>10</v>
      </c>
      <c r="R427" s="1816" t="s">
        <v>10</v>
      </c>
      <c r="S427" s="1816" t="s">
        <v>10</v>
      </c>
      <c r="T427" s="1816" t="s">
        <v>10</v>
      </c>
      <c r="U427" s="1816" t="s">
        <v>10</v>
      </c>
      <c r="V427" s="1818" t="s">
        <v>10</v>
      </c>
    </row>
    <row r="428" spans="1:22" ht="15" x14ac:dyDescent="0.2">
      <c r="B428" s="1803" t="s">
        <v>366</v>
      </c>
      <c r="C428" s="1805" t="s">
        <v>10</v>
      </c>
      <c r="D428" s="1805" t="s">
        <v>10</v>
      </c>
      <c r="E428" s="1805" t="s">
        <v>10</v>
      </c>
      <c r="F428" s="1805" t="s">
        <v>10</v>
      </c>
      <c r="G428" s="1805" t="s">
        <v>10</v>
      </c>
      <c r="H428" s="1805" t="s">
        <v>10</v>
      </c>
      <c r="I428" s="1805" t="s">
        <v>10</v>
      </c>
      <c r="J428" s="1819" t="s">
        <v>10</v>
      </c>
      <c r="K428" s="1819" t="s">
        <v>10</v>
      </c>
      <c r="L428" s="1804">
        <v>49.53</v>
      </c>
      <c r="M428" s="1819" t="s">
        <v>10</v>
      </c>
      <c r="N428" s="1819" t="s">
        <v>10</v>
      </c>
      <c r="O428" s="1819" t="s">
        <v>10</v>
      </c>
      <c r="P428" s="1819" t="s">
        <v>10</v>
      </c>
      <c r="Q428" s="1820" t="s">
        <v>10</v>
      </c>
      <c r="R428" s="1819" t="s">
        <v>10</v>
      </c>
      <c r="S428" s="1819" t="s">
        <v>10</v>
      </c>
      <c r="T428" s="1819" t="s">
        <v>10</v>
      </c>
      <c r="U428" s="1819" t="s">
        <v>10</v>
      </c>
      <c r="V428" s="1821" t="s">
        <v>10</v>
      </c>
    </row>
    <row r="429" spans="1:22" ht="5.25" customHeight="1" x14ac:dyDescent="0.2">
      <c r="B429" s="1808"/>
      <c r="C429" s="1809"/>
      <c r="D429" s="1809"/>
      <c r="E429" s="1810"/>
      <c r="F429" s="1811"/>
    </row>
    <row r="430" spans="1:22" ht="63" customHeight="1" x14ac:dyDescent="0.2">
      <c r="B430" s="2004" t="s">
        <v>585</v>
      </c>
      <c r="C430" s="2005"/>
      <c r="D430" s="2005"/>
      <c r="E430" s="2005"/>
      <c r="F430" s="2005"/>
      <c r="G430" s="2005"/>
      <c r="H430" s="2005"/>
      <c r="I430" s="2005"/>
      <c r="J430" s="2005"/>
      <c r="K430" s="2005"/>
      <c r="L430" s="2005"/>
      <c r="M430" s="2005"/>
      <c r="N430" s="2005"/>
      <c r="O430" s="2005"/>
      <c r="P430" s="2005"/>
      <c r="Q430" s="2005"/>
      <c r="R430" s="2005"/>
      <c r="S430" s="1822"/>
      <c r="T430" s="1822"/>
      <c r="U430" s="1822"/>
    </row>
    <row r="432" spans="1:22" ht="63" customHeight="1" x14ac:dyDescent="0.2">
      <c r="A432" s="1875" t="s">
        <v>338</v>
      </c>
      <c r="B432" s="2001" t="s">
        <v>340</v>
      </c>
      <c r="C432" s="2002"/>
      <c r="D432" s="2002"/>
      <c r="E432" s="2002"/>
      <c r="F432" s="2002"/>
      <c r="G432" s="2002"/>
      <c r="H432" s="2002"/>
      <c r="I432" s="2002"/>
      <c r="J432" s="2002"/>
      <c r="K432" s="2002"/>
      <c r="L432" s="2002"/>
      <c r="M432" s="2002"/>
      <c r="N432" s="2002"/>
      <c r="O432" s="2002"/>
      <c r="P432" s="2002"/>
      <c r="Q432" s="2002"/>
      <c r="R432" s="2010"/>
      <c r="S432" s="1813"/>
      <c r="T432" s="1813"/>
      <c r="U432" s="1813"/>
      <c r="V432" s="1876"/>
    </row>
    <row r="433" spans="1:22" ht="63" customHeight="1" x14ac:dyDescent="0.2">
      <c r="A433" s="1787"/>
      <c r="B433" s="1877" t="s">
        <v>68</v>
      </c>
      <c r="C433" s="1878" t="s">
        <v>6</v>
      </c>
      <c r="D433" s="1878" t="s">
        <v>7</v>
      </c>
      <c r="E433" s="1878" t="s">
        <v>8</v>
      </c>
      <c r="F433" s="1879" t="s">
        <v>140</v>
      </c>
      <c r="G433" s="1880" t="s">
        <v>179</v>
      </c>
      <c r="H433" s="1880" t="s">
        <v>224</v>
      </c>
      <c r="I433" s="1881" t="s">
        <v>235</v>
      </c>
      <c r="J433" s="1881" t="s">
        <v>288</v>
      </c>
      <c r="K433" s="1881" t="s">
        <v>323</v>
      </c>
      <c r="L433" s="1880" t="s">
        <v>335</v>
      </c>
      <c r="M433" s="1815" t="s">
        <v>386</v>
      </c>
      <c r="N433" s="1793" t="s">
        <v>410</v>
      </c>
      <c r="O433" s="1793" t="s">
        <v>425</v>
      </c>
      <c r="P433" s="1793" t="s">
        <v>458</v>
      </c>
      <c r="Q433" s="1815" t="s">
        <v>600</v>
      </c>
      <c r="R433" s="1793" t="s">
        <v>653</v>
      </c>
      <c r="S433" s="1793" t="s">
        <v>660</v>
      </c>
      <c r="T433" s="1793" t="s">
        <v>700</v>
      </c>
      <c r="U433" s="1793" t="s">
        <v>704</v>
      </c>
      <c r="V433" s="1794" t="s">
        <v>706</v>
      </c>
    </row>
    <row r="434" spans="1:22" ht="15" x14ac:dyDescent="0.2">
      <c r="A434" s="1889"/>
      <c r="B434" s="1796" t="s">
        <v>22</v>
      </c>
      <c r="C434" s="1798" t="s">
        <v>10</v>
      </c>
      <c r="D434" s="1798" t="s">
        <v>10</v>
      </c>
      <c r="E434" s="1798" t="s">
        <v>10</v>
      </c>
      <c r="F434" s="1798" t="s">
        <v>10</v>
      </c>
      <c r="G434" s="1798" t="s">
        <v>10</v>
      </c>
      <c r="H434" s="1798" t="s">
        <v>10</v>
      </c>
      <c r="I434" s="1798" t="s">
        <v>10</v>
      </c>
      <c r="J434" s="1816" t="s">
        <v>10</v>
      </c>
      <c r="K434" s="1816" t="s">
        <v>10</v>
      </c>
      <c r="L434" s="1797">
        <v>0.50600000000000001</v>
      </c>
      <c r="M434" s="1816" t="s">
        <v>10</v>
      </c>
      <c r="N434" s="1816" t="s">
        <v>10</v>
      </c>
      <c r="O434" s="1816" t="s">
        <v>10</v>
      </c>
      <c r="P434" s="1816" t="s">
        <v>10</v>
      </c>
      <c r="Q434" s="1817" t="s">
        <v>10</v>
      </c>
      <c r="R434" s="1816" t="s">
        <v>10</v>
      </c>
      <c r="S434" s="1816" t="s">
        <v>10</v>
      </c>
      <c r="T434" s="1816" t="s">
        <v>10</v>
      </c>
      <c r="U434" s="1816" t="s">
        <v>10</v>
      </c>
      <c r="V434" s="1865" t="s">
        <v>10</v>
      </c>
    </row>
    <row r="435" spans="1:22" ht="15" x14ac:dyDescent="0.2">
      <c r="A435" s="1889"/>
      <c r="B435" s="1801" t="s">
        <v>21</v>
      </c>
      <c r="C435" s="1798" t="s">
        <v>10</v>
      </c>
      <c r="D435" s="1798" t="s">
        <v>10</v>
      </c>
      <c r="E435" s="1798" t="s">
        <v>10</v>
      </c>
      <c r="F435" s="1798" t="s">
        <v>10</v>
      </c>
      <c r="G435" s="1798" t="s">
        <v>10</v>
      </c>
      <c r="H435" s="1798" t="s">
        <v>10</v>
      </c>
      <c r="I435" s="1798" t="s">
        <v>10</v>
      </c>
      <c r="J435" s="1816" t="s">
        <v>10</v>
      </c>
      <c r="K435" s="1816" t="s">
        <v>10</v>
      </c>
      <c r="L435" s="1797">
        <v>1.254</v>
      </c>
      <c r="M435" s="1816" t="s">
        <v>10</v>
      </c>
      <c r="N435" s="1816" t="s">
        <v>10</v>
      </c>
      <c r="O435" s="1816" t="s">
        <v>10</v>
      </c>
      <c r="P435" s="1816" t="s">
        <v>10</v>
      </c>
      <c r="Q435" s="1817" t="s">
        <v>10</v>
      </c>
      <c r="R435" s="1816" t="s">
        <v>10</v>
      </c>
      <c r="S435" s="1816" t="s">
        <v>10</v>
      </c>
      <c r="T435" s="1816" t="s">
        <v>10</v>
      </c>
      <c r="U435" s="1816" t="s">
        <v>10</v>
      </c>
      <c r="V435" s="1818" t="s">
        <v>10</v>
      </c>
    </row>
    <row r="436" spans="1:22" ht="15" x14ac:dyDescent="0.2">
      <c r="A436" s="1890"/>
      <c r="B436" s="1801" t="s">
        <v>355</v>
      </c>
      <c r="C436" s="1798" t="s">
        <v>10</v>
      </c>
      <c r="D436" s="1798" t="s">
        <v>10</v>
      </c>
      <c r="E436" s="1798" t="s">
        <v>10</v>
      </c>
      <c r="F436" s="1798" t="s">
        <v>10</v>
      </c>
      <c r="G436" s="1798" t="s">
        <v>10</v>
      </c>
      <c r="H436" s="1798" t="s">
        <v>10</v>
      </c>
      <c r="I436" s="1798" t="s">
        <v>10</v>
      </c>
      <c r="J436" s="1816" t="s">
        <v>10</v>
      </c>
      <c r="K436" s="1816" t="s">
        <v>10</v>
      </c>
      <c r="L436" s="1797">
        <v>34.927</v>
      </c>
      <c r="M436" s="1816" t="s">
        <v>10</v>
      </c>
      <c r="N436" s="1816" t="s">
        <v>10</v>
      </c>
      <c r="O436" s="1816" t="s">
        <v>10</v>
      </c>
      <c r="P436" s="1816" t="s">
        <v>10</v>
      </c>
      <c r="Q436" s="1817" t="s">
        <v>10</v>
      </c>
      <c r="R436" s="1816" t="s">
        <v>10</v>
      </c>
      <c r="S436" s="1816" t="s">
        <v>10</v>
      </c>
      <c r="T436" s="1816" t="s">
        <v>10</v>
      </c>
      <c r="U436" s="1816" t="s">
        <v>10</v>
      </c>
      <c r="V436" s="1827" t="s">
        <v>10</v>
      </c>
    </row>
    <row r="437" spans="1:22" ht="15" x14ac:dyDescent="0.2">
      <c r="A437" s="1890"/>
      <c r="B437" s="1801" t="s">
        <v>20</v>
      </c>
      <c r="C437" s="1798" t="s">
        <v>10</v>
      </c>
      <c r="D437" s="1798" t="s">
        <v>10</v>
      </c>
      <c r="E437" s="1798" t="s">
        <v>10</v>
      </c>
      <c r="F437" s="1798" t="s">
        <v>10</v>
      </c>
      <c r="G437" s="1798" t="s">
        <v>10</v>
      </c>
      <c r="H437" s="1798" t="s">
        <v>10</v>
      </c>
      <c r="I437" s="1798" t="s">
        <v>10</v>
      </c>
      <c r="J437" s="1816" t="s">
        <v>10</v>
      </c>
      <c r="K437" s="1816" t="s">
        <v>10</v>
      </c>
      <c r="L437" s="1797">
        <v>9.093</v>
      </c>
      <c r="M437" s="1816" t="s">
        <v>10</v>
      </c>
      <c r="N437" s="1816" t="s">
        <v>10</v>
      </c>
      <c r="O437" s="1816" t="s">
        <v>10</v>
      </c>
      <c r="P437" s="1816" t="s">
        <v>10</v>
      </c>
      <c r="Q437" s="1817" t="s">
        <v>10</v>
      </c>
      <c r="R437" s="1816" t="s">
        <v>10</v>
      </c>
      <c r="S437" s="1816" t="s">
        <v>10</v>
      </c>
      <c r="T437" s="1816" t="s">
        <v>10</v>
      </c>
      <c r="U437" s="1816" t="s">
        <v>10</v>
      </c>
      <c r="V437" s="1827" t="s">
        <v>10</v>
      </c>
    </row>
    <row r="438" spans="1:22" ht="15" x14ac:dyDescent="0.2">
      <c r="A438" s="1811"/>
      <c r="B438" s="1863" t="s">
        <v>19</v>
      </c>
      <c r="C438" s="1798" t="s">
        <v>10</v>
      </c>
      <c r="D438" s="1798" t="s">
        <v>10</v>
      </c>
      <c r="E438" s="1798" t="s">
        <v>10</v>
      </c>
      <c r="F438" s="1798" t="s">
        <v>10</v>
      </c>
      <c r="G438" s="1798" t="s">
        <v>10</v>
      </c>
      <c r="H438" s="1798" t="s">
        <v>10</v>
      </c>
      <c r="I438" s="1798" t="s">
        <v>10</v>
      </c>
      <c r="J438" s="1816" t="s">
        <v>10</v>
      </c>
      <c r="K438" s="1816" t="s">
        <v>10</v>
      </c>
      <c r="L438" s="1797">
        <v>4.7930000000000001</v>
      </c>
      <c r="M438" s="1816" t="s">
        <v>10</v>
      </c>
      <c r="N438" s="1816" t="s">
        <v>10</v>
      </c>
      <c r="O438" s="1816" t="s">
        <v>10</v>
      </c>
      <c r="P438" s="1816" t="s">
        <v>10</v>
      </c>
      <c r="Q438" s="1817" t="s">
        <v>10</v>
      </c>
      <c r="R438" s="1816" t="s">
        <v>10</v>
      </c>
      <c r="S438" s="1816" t="s">
        <v>10</v>
      </c>
      <c r="T438" s="1816" t="s">
        <v>10</v>
      </c>
      <c r="U438" s="1816" t="s">
        <v>10</v>
      </c>
      <c r="V438" s="1818" t="s">
        <v>10</v>
      </c>
    </row>
    <row r="439" spans="1:22" ht="15" x14ac:dyDescent="0.2">
      <c r="B439" s="1803" t="s">
        <v>366</v>
      </c>
      <c r="C439" s="1805" t="s">
        <v>10</v>
      </c>
      <c r="D439" s="1805" t="s">
        <v>10</v>
      </c>
      <c r="E439" s="1805" t="s">
        <v>10</v>
      </c>
      <c r="F439" s="1805" t="s">
        <v>10</v>
      </c>
      <c r="G439" s="1805" t="s">
        <v>10</v>
      </c>
      <c r="H439" s="1805" t="s">
        <v>10</v>
      </c>
      <c r="I439" s="1805" t="s">
        <v>10</v>
      </c>
      <c r="J439" s="1819" t="s">
        <v>10</v>
      </c>
      <c r="K439" s="1819" t="s">
        <v>10</v>
      </c>
      <c r="L439" s="1804">
        <v>49.427</v>
      </c>
      <c r="M439" s="1819" t="s">
        <v>10</v>
      </c>
      <c r="N439" s="1819" t="s">
        <v>10</v>
      </c>
      <c r="O439" s="1819" t="s">
        <v>10</v>
      </c>
      <c r="P439" s="1819" t="s">
        <v>10</v>
      </c>
      <c r="Q439" s="1820" t="s">
        <v>10</v>
      </c>
      <c r="R439" s="1819" t="s">
        <v>10</v>
      </c>
      <c r="S439" s="1819" t="s">
        <v>10</v>
      </c>
      <c r="T439" s="1819" t="s">
        <v>10</v>
      </c>
      <c r="U439" s="1819" t="s">
        <v>10</v>
      </c>
      <c r="V439" s="1821" t="s">
        <v>10</v>
      </c>
    </row>
    <row r="440" spans="1:22" ht="3" customHeight="1" x14ac:dyDescent="0.2">
      <c r="B440" s="1808"/>
      <c r="C440" s="1809"/>
      <c r="D440" s="1809"/>
      <c r="E440" s="1810"/>
      <c r="F440" s="1811"/>
    </row>
    <row r="441" spans="1:22" ht="63" customHeight="1" x14ac:dyDescent="0.2">
      <c r="B441" s="2004" t="s">
        <v>586</v>
      </c>
      <c r="C441" s="2005"/>
      <c r="D441" s="2005"/>
      <c r="E441" s="2005"/>
      <c r="F441" s="2005"/>
      <c r="G441" s="2005"/>
      <c r="H441" s="2005"/>
      <c r="I441" s="2005"/>
      <c r="J441" s="2005"/>
      <c r="K441" s="2005"/>
      <c r="L441" s="2005"/>
      <c r="M441" s="2005"/>
      <c r="N441" s="2005"/>
      <c r="O441" s="2005"/>
      <c r="P441" s="2005"/>
      <c r="Q441" s="2005"/>
      <c r="R441" s="2005"/>
      <c r="S441" s="1822"/>
      <c r="T441" s="1822"/>
      <c r="U441" s="1822"/>
    </row>
    <row r="443" spans="1:22" ht="63" customHeight="1" x14ac:dyDescent="0.2">
      <c r="A443" s="1875" t="s">
        <v>339</v>
      </c>
      <c r="B443" s="2001" t="s">
        <v>342</v>
      </c>
      <c r="C443" s="2002"/>
      <c r="D443" s="2002"/>
      <c r="E443" s="2002"/>
      <c r="F443" s="2002"/>
      <c r="G443" s="2002"/>
      <c r="H443" s="2002"/>
      <c r="I443" s="2002"/>
      <c r="J443" s="2002"/>
      <c r="K443" s="2002"/>
      <c r="L443" s="2002"/>
      <c r="M443" s="2002"/>
      <c r="N443" s="2002"/>
      <c r="O443" s="2002"/>
      <c r="P443" s="2002"/>
      <c r="Q443" s="2002"/>
      <c r="R443" s="2010"/>
      <c r="S443" s="1813"/>
      <c r="T443" s="1813"/>
      <c r="U443" s="1813"/>
      <c r="V443" s="1876"/>
    </row>
    <row r="444" spans="1:22" ht="63" customHeight="1" x14ac:dyDescent="0.2">
      <c r="A444" s="1787"/>
      <c r="B444" s="1877" t="s">
        <v>68</v>
      </c>
      <c r="C444" s="1878" t="s">
        <v>6</v>
      </c>
      <c r="D444" s="1878" t="s">
        <v>7</v>
      </c>
      <c r="E444" s="1878" t="s">
        <v>8</v>
      </c>
      <c r="F444" s="1879" t="s">
        <v>140</v>
      </c>
      <c r="G444" s="1880" t="s">
        <v>179</v>
      </c>
      <c r="H444" s="1880" t="s">
        <v>224</v>
      </c>
      <c r="I444" s="1881" t="s">
        <v>235</v>
      </c>
      <c r="J444" s="1881" t="s">
        <v>288</v>
      </c>
      <c r="K444" s="1881" t="s">
        <v>323</v>
      </c>
      <c r="L444" s="1880" t="s">
        <v>335</v>
      </c>
      <c r="M444" s="1815" t="s">
        <v>386</v>
      </c>
      <c r="N444" s="1793" t="s">
        <v>410</v>
      </c>
      <c r="O444" s="1793" t="s">
        <v>425</v>
      </c>
      <c r="P444" s="1793" t="s">
        <v>458</v>
      </c>
      <c r="Q444" s="1815" t="s">
        <v>600</v>
      </c>
      <c r="R444" s="1793" t="s">
        <v>653</v>
      </c>
      <c r="S444" s="1793" t="s">
        <v>660</v>
      </c>
      <c r="T444" s="1793" t="s">
        <v>700</v>
      </c>
      <c r="U444" s="1793" t="s">
        <v>704</v>
      </c>
      <c r="V444" s="1794" t="s">
        <v>706</v>
      </c>
    </row>
    <row r="445" spans="1:22" ht="15" x14ac:dyDescent="0.2">
      <c r="A445" s="1889"/>
      <c r="B445" s="1796" t="s">
        <v>22</v>
      </c>
      <c r="C445" s="1798" t="s">
        <v>10</v>
      </c>
      <c r="D445" s="1798" t="s">
        <v>10</v>
      </c>
      <c r="E445" s="1798" t="s">
        <v>10</v>
      </c>
      <c r="F445" s="1798" t="s">
        <v>10</v>
      </c>
      <c r="G445" s="1798" t="s">
        <v>10</v>
      </c>
      <c r="H445" s="1798" t="s">
        <v>10</v>
      </c>
      <c r="I445" s="1798" t="s">
        <v>10</v>
      </c>
      <c r="J445" s="1816" t="s">
        <v>10</v>
      </c>
      <c r="K445" s="1816" t="s">
        <v>10</v>
      </c>
      <c r="L445" s="1797">
        <v>0.96599999999999997</v>
      </c>
      <c r="M445" s="1816" t="s">
        <v>10</v>
      </c>
      <c r="N445" s="1816" t="s">
        <v>10</v>
      </c>
      <c r="O445" s="1816" t="s">
        <v>10</v>
      </c>
      <c r="P445" s="1816" t="s">
        <v>10</v>
      </c>
      <c r="Q445" s="1817" t="s">
        <v>10</v>
      </c>
      <c r="R445" s="1816" t="s">
        <v>10</v>
      </c>
      <c r="S445" s="1816" t="s">
        <v>10</v>
      </c>
      <c r="T445" s="1816" t="s">
        <v>10</v>
      </c>
      <c r="U445" s="1816" t="s">
        <v>10</v>
      </c>
      <c r="V445" s="1865" t="s">
        <v>10</v>
      </c>
    </row>
    <row r="446" spans="1:22" ht="15" x14ac:dyDescent="0.2">
      <c r="A446" s="1889"/>
      <c r="B446" s="1801" t="s">
        <v>21</v>
      </c>
      <c r="C446" s="1798" t="s">
        <v>10</v>
      </c>
      <c r="D446" s="1798" t="s">
        <v>10</v>
      </c>
      <c r="E446" s="1798" t="s">
        <v>10</v>
      </c>
      <c r="F446" s="1798" t="s">
        <v>10</v>
      </c>
      <c r="G446" s="1798" t="s">
        <v>10</v>
      </c>
      <c r="H446" s="1798" t="s">
        <v>10</v>
      </c>
      <c r="I446" s="1798" t="s">
        <v>10</v>
      </c>
      <c r="J446" s="1816" t="s">
        <v>10</v>
      </c>
      <c r="K446" s="1816" t="s">
        <v>10</v>
      </c>
      <c r="L446" s="1797">
        <v>1.238</v>
      </c>
      <c r="M446" s="1816" t="s">
        <v>10</v>
      </c>
      <c r="N446" s="1816" t="s">
        <v>10</v>
      </c>
      <c r="O446" s="1816" t="s">
        <v>10</v>
      </c>
      <c r="P446" s="1816" t="s">
        <v>10</v>
      </c>
      <c r="Q446" s="1817" t="s">
        <v>10</v>
      </c>
      <c r="R446" s="1816" t="s">
        <v>10</v>
      </c>
      <c r="S446" s="1816" t="s">
        <v>10</v>
      </c>
      <c r="T446" s="1816" t="s">
        <v>10</v>
      </c>
      <c r="U446" s="1816" t="s">
        <v>10</v>
      </c>
      <c r="V446" s="1818" t="s">
        <v>10</v>
      </c>
    </row>
    <row r="447" spans="1:22" ht="15" x14ac:dyDescent="0.2">
      <c r="A447" s="1890"/>
      <c r="B447" s="1801" t="s">
        <v>355</v>
      </c>
      <c r="C447" s="1798" t="s">
        <v>10</v>
      </c>
      <c r="D447" s="1798" t="s">
        <v>10</v>
      </c>
      <c r="E447" s="1798" t="s">
        <v>10</v>
      </c>
      <c r="F447" s="1798" t="s">
        <v>10</v>
      </c>
      <c r="G447" s="1798" t="s">
        <v>10</v>
      </c>
      <c r="H447" s="1798" t="s">
        <v>10</v>
      </c>
      <c r="I447" s="1798" t="s">
        <v>10</v>
      </c>
      <c r="J447" s="1816" t="s">
        <v>10</v>
      </c>
      <c r="K447" s="1816" t="s">
        <v>10</v>
      </c>
      <c r="L447" s="1797">
        <v>35.134</v>
      </c>
      <c r="M447" s="1816" t="s">
        <v>10</v>
      </c>
      <c r="N447" s="1816" t="s">
        <v>10</v>
      </c>
      <c r="O447" s="1816" t="s">
        <v>10</v>
      </c>
      <c r="P447" s="1816" t="s">
        <v>10</v>
      </c>
      <c r="Q447" s="1817" t="s">
        <v>10</v>
      </c>
      <c r="R447" s="1816" t="s">
        <v>10</v>
      </c>
      <c r="S447" s="1816" t="s">
        <v>10</v>
      </c>
      <c r="T447" s="1816" t="s">
        <v>10</v>
      </c>
      <c r="U447" s="1816" t="s">
        <v>10</v>
      </c>
      <c r="V447" s="1827" t="s">
        <v>10</v>
      </c>
    </row>
    <row r="448" spans="1:22" ht="15" x14ac:dyDescent="0.2">
      <c r="A448" s="1890"/>
      <c r="B448" s="1801" t="s">
        <v>20</v>
      </c>
      <c r="C448" s="1798" t="s">
        <v>10</v>
      </c>
      <c r="D448" s="1798" t="s">
        <v>10</v>
      </c>
      <c r="E448" s="1798" t="s">
        <v>10</v>
      </c>
      <c r="F448" s="1798" t="s">
        <v>10</v>
      </c>
      <c r="G448" s="1798" t="s">
        <v>10</v>
      </c>
      <c r="H448" s="1798" t="s">
        <v>10</v>
      </c>
      <c r="I448" s="1798" t="s">
        <v>10</v>
      </c>
      <c r="J448" s="1816" t="s">
        <v>10</v>
      </c>
      <c r="K448" s="1816" t="s">
        <v>10</v>
      </c>
      <c r="L448" s="1797">
        <v>9.7530000000000001</v>
      </c>
      <c r="M448" s="1816" t="s">
        <v>10</v>
      </c>
      <c r="N448" s="1816" t="s">
        <v>10</v>
      </c>
      <c r="O448" s="1816" t="s">
        <v>10</v>
      </c>
      <c r="P448" s="1816" t="s">
        <v>10</v>
      </c>
      <c r="Q448" s="1817" t="s">
        <v>10</v>
      </c>
      <c r="R448" s="1816" t="s">
        <v>10</v>
      </c>
      <c r="S448" s="1816" t="s">
        <v>10</v>
      </c>
      <c r="T448" s="1816" t="s">
        <v>10</v>
      </c>
      <c r="U448" s="1816" t="s">
        <v>10</v>
      </c>
      <c r="V448" s="1827" t="s">
        <v>10</v>
      </c>
    </row>
    <row r="449" spans="1:22" ht="15" x14ac:dyDescent="0.2">
      <c r="A449" s="1811"/>
      <c r="B449" s="1863" t="s">
        <v>19</v>
      </c>
      <c r="C449" s="1798" t="s">
        <v>10</v>
      </c>
      <c r="D449" s="1798" t="s">
        <v>10</v>
      </c>
      <c r="E449" s="1798" t="s">
        <v>10</v>
      </c>
      <c r="F449" s="1798" t="s">
        <v>10</v>
      </c>
      <c r="G449" s="1798" t="s">
        <v>10</v>
      </c>
      <c r="H449" s="1798" t="s">
        <v>10</v>
      </c>
      <c r="I449" s="1798" t="s">
        <v>10</v>
      </c>
      <c r="J449" s="1816" t="s">
        <v>10</v>
      </c>
      <c r="K449" s="1816" t="s">
        <v>10</v>
      </c>
      <c r="L449" s="1797">
        <v>8.9860000000000007</v>
      </c>
      <c r="M449" s="1816" t="s">
        <v>10</v>
      </c>
      <c r="N449" s="1816" t="s">
        <v>10</v>
      </c>
      <c r="O449" s="1816" t="s">
        <v>10</v>
      </c>
      <c r="P449" s="1816" t="s">
        <v>10</v>
      </c>
      <c r="Q449" s="1817" t="s">
        <v>10</v>
      </c>
      <c r="R449" s="1816" t="s">
        <v>10</v>
      </c>
      <c r="S449" s="1816" t="s">
        <v>10</v>
      </c>
      <c r="T449" s="1816" t="s">
        <v>10</v>
      </c>
      <c r="U449" s="1816" t="s">
        <v>10</v>
      </c>
      <c r="V449" s="1818" t="s">
        <v>10</v>
      </c>
    </row>
    <row r="450" spans="1:22" ht="15" x14ac:dyDescent="0.2">
      <c r="B450" s="1803" t="s">
        <v>366</v>
      </c>
      <c r="C450" s="1805" t="s">
        <v>10</v>
      </c>
      <c r="D450" s="1805" t="s">
        <v>10</v>
      </c>
      <c r="E450" s="1805" t="s">
        <v>10</v>
      </c>
      <c r="F450" s="1805" t="s">
        <v>10</v>
      </c>
      <c r="G450" s="1805" t="s">
        <v>10</v>
      </c>
      <c r="H450" s="1805" t="s">
        <v>10</v>
      </c>
      <c r="I450" s="1805" t="s">
        <v>10</v>
      </c>
      <c r="J450" s="1819" t="s">
        <v>10</v>
      </c>
      <c r="K450" s="1819" t="s">
        <v>10</v>
      </c>
      <c r="L450" s="1804">
        <v>43.923999999999999</v>
      </c>
      <c r="M450" s="1819" t="s">
        <v>10</v>
      </c>
      <c r="N450" s="1819" t="s">
        <v>10</v>
      </c>
      <c r="O450" s="1819" t="s">
        <v>10</v>
      </c>
      <c r="P450" s="1819" t="s">
        <v>10</v>
      </c>
      <c r="Q450" s="1820" t="s">
        <v>10</v>
      </c>
      <c r="R450" s="1819" t="s">
        <v>10</v>
      </c>
      <c r="S450" s="1819" t="s">
        <v>10</v>
      </c>
      <c r="T450" s="1819" t="s">
        <v>10</v>
      </c>
      <c r="U450" s="1819" t="s">
        <v>10</v>
      </c>
      <c r="V450" s="1821" t="s">
        <v>10</v>
      </c>
    </row>
    <row r="451" spans="1:22" ht="3" customHeight="1" x14ac:dyDescent="0.2">
      <c r="B451" s="1808"/>
      <c r="C451" s="1809"/>
      <c r="D451" s="1809"/>
      <c r="E451" s="1810"/>
      <c r="F451" s="1811"/>
    </row>
    <row r="452" spans="1:22" ht="63" customHeight="1" x14ac:dyDescent="0.2">
      <c r="B452" s="2004" t="s">
        <v>586</v>
      </c>
      <c r="C452" s="2005"/>
      <c r="D452" s="2005"/>
      <c r="E452" s="2005"/>
      <c r="F452" s="2005"/>
      <c r="G452" s="2005"/>
      <c r="H452" s="2005"/>
      <c r="I452" s="2005"/>
      <c r="J452" s="2005"/>
      <c r="K452" s="2005"/>
      <c r="L452" s="2005"/>
      <c r="M452" s="2005"/>
      <c r="N452" s="2005"/>
      <c r="O452" s="2005"/>
      <c r="P452" s="2005"/>
      <c r="Q452" s="2005"/>
      <c r="R452" s="2005"/>
      <c r="S452" s="1822"/>
      <c r="T452" s="1822"/>
      <c r="U452" s="1822"/>
    </row>
    <row r="454" spans="1:22" ht="63" customHeight="1" x14ac:dyDescent="0.2">
      <c r="A454" s="1875" t="s">
        <v>343</v>
      </c>
      <c r="B454" s="2001" t="s">
        <v>382</v>
      </c>
      <c r="C454" s="2002"/>
      <c r="D454" s="2002"/>
      <c r="E454" s="2002"/>
      <c r="F454" s="2002"/>
      <c r="G454" s="2002"/>
      <c r="H454" s="2002"/>
      <c r="I454" s="2002"/>
      <c r="J454" s="2002"/>
      <c r="K454" s="2002"/>
      <c r="L454" s="2002"/>
      <c r="M454" s="2002"/>
      <c r="N454" s="2002"/>
      <c r="O454" s="2002"/>
      <c r="P454" s="2002"/>
      <c r="Q454" s="2002"/>
      <c r="R454" s="2010"/>
      <c r="S454" s="1813"/>
      <c r="T454" s="1813"/>
      <c r="U454" s="1813"/>
      <c r="V454" s="1876"/>
    </row>
    <row r="455" spans="1:22" ht="63" customHeight="1" x14ac:dyDescent="0.2">
      <c r="A455" s="1787"/>
      <c r="B455" s="1788" t="s">
        <v>68</v>
      </c>
      <c r="C455" s="1790" t="s">
        <v>6</v>
      </c>
      <c r="D455" s="1790" t="s">
        <v>7</v>
      </c>
      <c r="E455" s="1790" t="s">
        <v>8</v>
      </c>
      <c r="F455" s="1861" t="s">
        <v>140</v>
      </c>
      <c r="G455" s="1791" t="s">
        <v>180</v>
      </c>
      <c r="H455" s="1792" t="s">
        <v>224</v>
      </c>
      <c r="I455" s="1793" t="s">
        <v>235</v>
      </c>
      <c r="J455" s="1793" t="s">
        <v>288</v>
      </c>
      <c r="K455" s="1793" t="s">
        <v>323</v>
      </c>
      <c r="L455" s="1792" t="s">
        <v>335</v>
      </c>
      <c r="M455" s="1814" t="s">
        <v>386</v>
      </c>
      <c r="N455" s="1793" t="s">
        <v>410</v>
      </c>
      <c r="O455" s="1793" t="s">
        <v>425</v>
      </c>
      <c r="P455" s="1793" t="s">
        <v>458</v>
      </c>
      <c r="Q455" s="1815" t="s">
        <v>600</v>
      </c>
      <c r="R455" s="1793" t="s">
        <v>653</v>
      </c>
      <c r="S455" s="1793" t="s">
        <v>660</v>
      </c>
      <c r="T455" s="1793" t="s">
        <v>700</v>
      </c>
      <c r="U455" s="1793" t="s">
        <v>704</v>
      </c>
      <c r="V455" s="1794" t="s">
        <v>706</v>
      </c>
    </row>
    <row r="456" spans="1:22" ht="15" x14ac:dyDescent="0.2">
      <c r="A456" s="1889"/>
      <c r="B456" s="1796" t="s">
        <v>347</v>
      </c>
      <c r="C456" s="1798" t="s">
        <v>10</v>
      </c>
      <c r="D456" s="1798" t="s">
        <v>10</v>
      </c>
      <c r="E456" s="1798" t="s">
        <v>10</v>
      </c>
      <c r="F456" s="1798" t="s">
        <v>10</v>
      </c>
      <c r="G456" s="1798" t="s">
        <v>10</v>
      </c>
      <c r="H456" s="1816" t="s">
        <v>10</v>
      </c>
      <c r="I456" s="1816" t="s">
        <v>10</v>
      </c>
      <c r="J456" s="1816" t="s">
        <v>10</v>
      </c>
      <c r="K456" s="1816" t="s">
        <v>10</v>
      </c>
      <c r="L456" s="1797">
        <v>3.5740000000000003</v>
      </c>
      <c r="M456" s="1816" t="s">
        <v>10</v>
      </c>
      <c r="N456" s="1816" t="s">
        <v>10</v>
      </c>
      <c r="O456" s="1816" t="s">
        <v>10</v>
      </c>
      <c r="P456" s="1816" t="s">
        <v>10</v>
      </c>
      <c r="Q456" s="1817" t="s">
        <v>10</v>
      </c>
      <c r="R456" s="1816" t="s">
        <v>10</v>
      </c>
      <c r="S456" s="1816" t="s">
        <v>10</v>
      </c>
      <c r="T456" s="1816" t="s">
        <v>10</v>
      </c>
      <c r="U456" s="1816" t="s">
        <v>10</v>
      </c>
      <c r="V456" s="1865" t="s">
        <v>10</v>
      </c>
    </row>
    <row r="457" spans="1:22" ht="15" x14ac:dyDescent="0.2">
      <c r="A457" s="1889"/>
      <c r="B457" s="1801" t="s">
        <v>346</v>
      </c>
      <c r="C457" s="1798" t="s">
        <v>10</v>
      </c>
      <c r="D457" s="1798" t="s">
        <v>10</v>
      </c>
      <c r="E457" s="1798" t="s">
        <v>10</v>
      </c>
      <c r="F457" s="1798" t="s">
        <v>10</v>
      </c>
      <c r="G457" s="1798" t="s">
        <v>10</v>
      </c>
      <c r="H457" s="1816" t="s">
        <v>10</v>
      </c>
      <c r="I457" s="1816" t="s">
        <v>10</v>
      </c>
      <c r="J457" s="1816" t="s">
        <v>10</v>
      </c>
      <c r="K457" s="1816" t="s">
        <v>10</v>
      </c>
      <c r="L457" s="1797">
        <v>18.474</v>
      </c>
      <c r="M457" s="1816" t="s">
        <v>10</v>
      </c>
      <c r="N457" s="1816" t="s">
        <v>10</v>
      </c>
      <c r="O457" s="1816" t="s">
        <v>10</v>
      </c>
      <c r="P457" s="1816" t="s">
        <v>10</v>
      </c>
      <c r="Q457" s="1817" t="s">
        <v>10</v>
      </c>
      <c r="R457" s="1816" t="s">
        <v>10</v>
      </c>
      <c r="S457" s="1816" t="s">
        <v>10</v>
      </c>
      <c r="T457" s="1816" t="s">
        <v>10</v>
      </c>
      <c r="U457" s="1816" t="s">
        <v>10</v>
      </c>
      <c r="V457" s="1818" t="s">
        <v>10</v>
      </c>
    </row>
    <row r="458" spans="1:22" ht="15" x14ac:dyDescent="0.2">
      <c r="A458" s="1889"/>
      <c r="B458" s="1801" t="s">
        <v>355</v>
      </c>
      <c r="C458" s="1798" t="s">
        <v>10</v>
      </c>
      <c r="D458" s="1798" t="s">
        <v>10</v>
      </c>
      <c r="E458" s="1798" t="s">
        <v>10</v>
      </c>
      <c r="F458" s="1798" t="s">
        <v>10</v>
      </c>
      <c r="G458" s="1798" t="s">
        <v>10</v>
      </c>
      <c r="H458" s="1816" t="s">
        <v>10</v>
      </c>
      <c r="I458" s="1816" t="s">
        <v>10</v>
      </c>
      <c r="J458" s="1816" t="s">
        <v>10</v>
      </c>
      <c r="K458" s="1816" t="s">
        <v>10</v>
      </c>
      <c r="L458" s="1797">
        <v>74.707000000000008</v>
      </c>
      <c r="M458" s="1816" t="s">
        <v>10</v>
      </c>
      <c r="N458" s="1816" t="s">
        <v>10</v>
      </c>
      <c r="O458" s="1816" t="s">
        <v>10</v>
      </c>
      <c r="P458" s="1816" t="s">
        <v>10</v>
      </c>
      <c r="Q458" s="1817" t="s">
        <v>10</v>
      </c>
      <c r="R458" s="1816" t="s">
        <v>10</v>
      </c>
      <c r="S458" s="1816" t="s">
        <v>10</v>
      </c>
      <c r="T458" s="1816" t="s">
        <v>10</v>
      </c>
      <c r="U458" s="1816" t="s">
        <v>10</v>
      </c>
      <c r="V458" s="1827" t="s">
        <v>10</v>
      </c>
    </row>
    <row r="459" spans="1:22" ht="15" x14ac:dyDescent="0.2">
      <c r="A459" s="1889"/>
      <c r="B459" s="1801" t="s">
        <v>20</v>
      </c>
      <c r="C459" s="1798" t="s">
        <v>10</v>
      </c>
      <c r="D459" s="1798" t="s">
        <v>10</v>
      </c>
      <c r="E459" s="1798" t="s">
        <v>10</v>
      </c>
      <c r="F459" s="1798" t="s">
        <v>10</v>
      </c>
      <c r="G459" s="1798" t="s">
        <v>10</v>
      </c>
      <c r="H459" s="1816" t="s">
        <v>10</v>
      </c>
      <c r="I459" s="1816" t="s">
        <v>10</v>
      </c>
      <c r="J459" s="1816" t="s">
        <v>10</v>
      </c>
      <c r="K459" s="1816" t="s">
        <v>10</v>
      </c>
      <c r="L459" s="1797">
        <v>2.548</v>
      </c>
      <c r="M459" s="1816" t="s">
        <v>10</v>
      </c>
      <c r="N459" s="1816" t="s">
        <v>10</v>
      </c>
      <c r="O459" s="1816" t="s">
        <v>10</v>
      </c>
      <c r="P459" s="1816" t="s">
        <v>10</v>
      </c>
      <c r="Q459" s="1817" t="s">
        <v>10</v>
      </c>
      <c r="R459" s="1816" t="s">
        <v>10</v>
      </c>
      <c r="S459" s="1816" t="s">
        <v>10</v>
      </c>
      <c r="T459" s="1816" t="s">
        <v>10</v>
      </c>
      <c r="U459" s="1816" t="s">
        <v>10</v>
      </c>
      <c r="V459" s="1827" t="s">
        <v>10</v>
      </c>
    </row>
    <row r="460" spans="1:22" ht="15" x14ac:dyDescent="0.2">
      <c r="A460" s="1811"/>
      <c r="B460" s="1803" t="s">
        <v>19</v>
      </c>
      <c r="C460" s="1805" t="s">
        <v>10</v>
      </c>
      <c r="D460" s="1805" t="s">
        <v>10</v>
      </c>
      <c r="E460" s="1805" t="s">
        <v>10</v>
      </c>
      <c r="F460" s="1805" t="s">
        <v>10</v>
      </c>
      <c r="G460" s="1805" t="s">
        <v>10</v>
      </c>
      <c r="H460" s="1819" t="s">
        <v>10</v>
      </c>
      <c r="I460" s="1819" t="s">
        <v>10</v>
      </c>
      <c r="J460" s="1819" t="s">
        <v>10</v>
      </c>
      <c r="K460" s="1819" t="s">
        <v>10</v>
      </c>
      <c r="L460" s="1804">
        <v>0.69700000000000006</v>
      </c>
      <c r="M460" s="1819" t="s">
        <v>10</v>
      </c>
      <c r="N460" s="1819" t="s">
        <v>10</v>
      </c>
      <c r="O460" s="1819" t="s">
        <v>10</v>
      </c>
      <c r="P460" s="1819" t="s">
        <v>10</v>
      </c>
      <c r="Q460" s="1820" t="s">
        <v>10</v>
      </c>
      <c r="R460" s="1819" t="s">
        <v>10</v>
      </c>
      <c r="S460" s="1819" t="s">
        <v>10</v>
      </c>
      <c r="T460" s="1819" t="s">
        <v>10</v>
      </c>
      <c r="U460" s="1819" t="s">
        <v>10</v>
      </c>
      <c r="V460" s="1821" t="s">
        <v>10</v>
      </c>
    </row>
    <row r="461" spans="1:22" ht="3" customHeight="1" x14ac:dyDescent="0.2">
      <c r="B461" s="1852"/>
      <c r="C461" s="1809"/>
      <c r="D461" s="1809"/>
      <c r="G461" s="1797"/>
    </row>
    <row r="462" spans="1:22" ht="63" customHeight="1" x14ac:dyDescent="0.2">
      <c r="B462" s="2013" t="s">
        <v>372</v>
      </c>
      <c r="C462" s="2014"/>
      <c r="D462" s="2014"/>
      <c r="E462" s="2014"/>
      <c r="F462" s="2014"/>
      <c r="G462" s="2014"/>
      <c r="H462" s="2014"/>
      <c r="I462" s="2014"/>
      <c r="J462" s="2014"/>
      <c r="K462" s="2014"/>
      <c r="L462" s="2014"/>
      <c r="M462" s="2014"/>
      <c r="N462" s="2014"/>
      <c r="O462" s="2014"/>
      <c r="P462" s="2014"/>
      <c r="Q462" s="2014"/>
      <c r="R462" s="2014"/>
      <c r="S462" s="2014"/>
      <c r="T462" s="2014"/>
      <c r="U462" s="2014"/>
      <c r="V462" s="2014"/>
    </row>
    <row r="464" spans="1:22" ht="63" customHeight="1" x14ac:dyDescent="0.2">
      <c r="A464" s="1875" t="s">
        <v>344</v>
      </c>
      <c r="B464" s="2001" t="s">
        <v>383</v>
      </c>
      <c r="C464" s="2002"/>
      <c r="D464" s="2002"/>
      <c r="E464" s="2002"/>
      <c r="F464" s="2002"/>
      <c r="G464" s="2002"/>
      <c r="H464" s="2002"/>
      <c r="I464" s="2002"/>
      <c r="J464" s="2002"/>
      <c r="K464" s="2002"/>
      <c r="L464" s="2002"/>
      <c r="M464" s="2002"/>
      <c r="N464" s="2002"/>
      <c r="O464" s="2002"/>
      <c r="P464" s="2002"/>
      <c r="Q464" s="2002"/>
      <c r="R464" s="2010"/>
      <c r="S464" s="1813"/>
      <c r="T464" s="1813"/>
      <c r="U464" s="1813"/>
      <c r="V464" s="1876"/>
    </row>
    <row r="465" spans="1:22" ht="63" customHeight="1" x14ac:dyDescent="0.2">
      <c r="A465" s="1787"/>
      <c r="B465" s="1788" t="s">
        <v>68</v>
      </c>
      <c r="C465" s="1790" t="s">
        <v>6</v>
      </c>
      <c r="D465" s="1790" t="s">
        <v>7</v>
      </c>
      <c r="E465" s="1790" t="s">
        <v>8</v>
      </c>
      <c r="F465" s="1861" t="s">
        <v>140</v>
      </c>
      <c r="G465" s="1791" t="s">
        <v>180</v>
      </c>
      <c r="H465" s="1792" t="s">
        <v>224</v>
      </c>
      <c r="I465" s="1793" t="s">
        <v>235</v>
      </c>
      <c r="J465" s="1793" t="s">
        <v>288</v>
      </c>
      <c r="K465" s="1793" t="s">
        <v>323</v>
      </c>
      <c r="L465" s="1792" t="s">
        <v>335</v>
      </c>
      <c r="M465" s="1814" t="s">
        <v>386</v>
      </c>
      <c r="N465" s="1793" t="s">
        <v>410</v>
      </c>
      <c r="O465" s="1793" t="s">
        <v>425</v>
      </c>
      <c r="P465" s="1793" t="s">
        <v>458</v>
      </c>
      <c r="Q465" s="1815" t="s">
        <v>600</v>
      </c>
      <c r="R465" s="1793" t="s">
        <v>653</v>
      </c>
      <c r="S465" s="1793" t="s">
        <v>660</v>
      </c>
      <c r="T465" s="1793" t="s">
        <v>700</v>
      </c>
      <c r="U465" s="1793" t="s">
        <v>704</v>
      </c>
      <c r="V465" s="1794" t="s">
        <v>706</v>
      </c>
    </row>
    <row r="466" spans="1:22" ht="15" x14ac:dyDescent="0.2">
      <c r="A466" s="1889"/>
      <c r="B466" s="1796" t="s">
        <v>347</v>
      </c>
      <c r="C466" s="1798" t="s">
        <v>10</v>
      </c>
      <c r="D466" s="1798" t="s">
        <v>10</v>
      </c>
      <c r="E466" s="1798" t="s">
        <v>10</v>
      </c>
      <c r="F466" s="1798" t="s">
        <v>10</v>
      </c>
      <c r="G466" s="1798" t="s">
        <v>10</v>
      </c>
      <c r="H466" s="1816" t="s">
        <v>10</v>
      </c>
      <c r="I466" s="1816" t="s">
        <v>10</v>
      </c>
      <c r="J466" s="1816" t="s">
        <v>10</v>
      </c>
      <c r="K466" s="1816" t="s">
        <v>10</v>
      </c>
      <c r="L466" s="1797">
        <v>4.1310000000000002</v>
      </c>
      <c r="M466" s="1816" t="s">
        <v>10</v>
      </c>
      <c r="N466" s="1816" t="s">
        <v>10</v>
      </c>
      <c r="O466" s="1816" t="s">
        <v>10</v>
      </c>
      <c r="P466" s="1816" t="s">
        <v>10</v>
      </c>
      <c r="Q466" s="1817" t="s">
        <v>10</v>
      </c>
      <c r="R466" s="1816" t="s">
        <v>10</v>
      </c>
      <c r="S466" s="1816" t="s">
        <v>10</v>
      </c>
      <c r="T466" s="1816" t="s">
        <v>10</v>
      </c>
      <c r="U466" s="1816" t="s">
        <v>10</v>
      </c>
      <c r="V466" s="1865" t="s">
        <v>10</v>
      </c>
    </row>
    <row r="467" spans="1:22" ht="15" x14ac:dyDescent="0.2">
      <c r="A467" s="1889"/>
      <c r="B467" s="1801" t="s">
        <v>346</v>
      </c>
      <c r="C467" s="1798" t="s">
        <v>10</v>
      </c>
      <c r="D467" s="1798" t="s">
        <v>10</v>
      </c>
      <c r="E467" s="1798" t="s">
        <v>10</v>
      </c>
      <c r="F467" s="1798" t="s">
        <v>10</v>
      </c>
      <c r="G467" s="1798" t="s">
        <v>10</v>
      </c>
      <c r="H467" s="1816" t="s">
        <v>10</v>
      </c>
      <c r="I467" s="1816" t="s">
        <v>10</v>
      </c>
      <c r="J467" s="1816" t="s">
        <v>10</v>
      </c>
      <c r="K467" s="1816" t="s">
        <v>10</v>
      </c>
      <c r="L467" s="1797">
        <v>20.679000000000002</v>
      </c>
      <c r="M467" s="1816" t="s">
        <v>10</v>
      </c>
      <c r="N467" s="1816" t="s">
        <v>10</v>
      </c>
      <c r="O467" s="1816" t="s">
        <v>10</v>
      </c>
      <c r="P467" s="1816" t="s">
        <v>10</v>
      </c>
      <c r="Q467" s="1817" t="s">
        <v>10</v>
      </c>
      <c r="R467" s="1816" t="s">
        <v>10</v>
      </c>
      <c r="S467" s="1816" t="s">
        <v>10</v>
      </c>
      <c r="T467" s="1816" t="s">
        <v>10</v>
      </c>
      <c r="U467" s="1816" t="s">
        <v>10</v>
      </c>
      <c r="V467" s="1818" t="s">
        <v>10</v>
      </c>
    </row>
    <row r="468" spans="1:22" ht="15" x14ac:dyDescent="0.2">
      <c r="A468" s="1889"/>
      <c r="B468" s="1801" t="s">
        <v>355</v>
      </c>
      <c r="C468" s="1798" t="s">
        <v>10</v>
      </c>
      <c r="D468" s="1798" t="s">
        <v>10</v>
      </c>
      <c r="E468" s="1798" t="s">
        <v>10</v>
      </c>
      <c r="F468" s="1798" t="s">
        <v>10</v>
      </c>
      <c r="G468" s="1798" t="s">
        <v>10</v>
      </c>
      <c r="H468" s="1816" t="s">
        <v>10</v>
      </c>
      <c r="I468" s="1816" t="s">
        <v>10</v>
      </c>
      <c r="J468" s="1816" t="s">
        <v>10</v>
      </c>
      <c r="K468" s="1816" t="s">
        <v>10</v>
      </c>
      <c r="L468" s="1797">
        <v>69.507000000000005</v>
      </c>
      <c r="M468" s="1816" t="s">
        <v>10</v>
      </c>
      <c r="N468" s="1816" t="s">
        <v>10</v>
      </c>
      <c r="O468" s="1816" t="s">
        <v>10</v>
      </c>
      <c r="P468" s="1816" t="s">
        <v>10</v>
      </c>
      <c r="Q468" s="1817" t="s">
        <v>10</v>
      </c>
      <c r="R468" s="1816" t="s">
        <v>10</v>
      </c>
      <c r="S468" s="1816" t="s">
        <v>10</v>
      </c>
      <c r="T468" s="1816" t="s">
        <v>10</v>
      </c>
      <c r="U468" s="1816" t="s">
        <v>10</v>
      </c>
      <c r="V468" s="1827" t="s">
        <v>10</v>
      </c>
    </row>
    <row r="469" spans="1:22" ht="15" x14ac:dyDescent="0.2">
      <c r="A469" s="1889"/>
      <c r="B469" s="1801" t="s">
        <v>20</v>
      </c>
      <c r="C469" s="1798" t="s">
        <v>10</v>
      </c>
      <c r="D469" s="1798" t="s">
        <v>10</v>
      </c>
      <c r="E469" s="1798" t="s">
        <v>10</v>
      </c>
      <c r="F469" s="1798" t="s">
        <v>10</v>
      </c>
      <c r="G469" s="1798" t="s">
        <v>10</v>
      </c>
      <c r="H469" s="1816" t="s">
        <v>10</v>
      </c>
      <c r="I469" s="1816" t="s">
        <v>10</v>
      </c>
      <c r="J469" s="1816" t="s">
        <v>10</v>
      </c>
      <c r="K469" s="1816" t="s">
        <v>10</v>
      </c>
      <c r="L469" s="1797">
        <v>4.3860000000000001</v>
      </c>
      <c r="M469" s="1816" t="s">
        <v>10</v>
      </c>
      <c r="N469" s="1816" t="s">
        <v>10</v>
      </c>
      <c r="O469" s="1816" t="s">
        <v>10</v>
      </c>
      <c r="P469" s="1816" t="s">
        <v>10</v>
      </c>
      <c r="Q469" s="1817" t="s">
        <v>10</v>
      </c>
      <c r="R469" s="1816" t="s">
        <v>10</v>
      </c>
      <c r="S469" s="1816" t="s">
        <v>10</v>
      </c>
      <c r="T469" s="1816" t="s">
        <v>10</v>
      </c>
      <c r="U469" s="1816" t="s">
        <v>10</v>
      </c>
      <c r="V469" s="1827" t="s">
        <v>10</v>
      </c>
    </row>
    <row r="470" spans="1:22" ht="15" x14ac:dyDescent="0.2">
      <c r="A470" s="1811"/>
      <c r="B470" s="1803" t="s">
        <v>19</v>
      </c>
      <c r="C470" s="1805" t="s">
        <v>10</v>
      </c>
      <c r="D470" s="1805" t="s">
        <v>10</v>
      </c>
      <c r="E470" s="1805" t="s">
        <v>10</v>
      </c>
      <c r="F470" s="1805" t="s">
        <v>10</v>
      </c>
      <c r="G470" s="1805" t="s">
        <v>10</v>
      </c>
      <c r="H470" s="1819" t="s">
        <v>10</v>
      </c>
      <c r="I470" s="1819" t="s">
        <v>10</v>
      </c>
      <c r="J470" s="1819" t="s">
        <v>10</v>
      </c>
      <c r="K470" s="1819" t="s">
        <v>10</v>
      </c>
      <c r="L470" s="1804">
        <v>1.2969999999999999</v>
      </c>
      <c r="M470" s="1819" t="s">
        <v>10</v>
      </c>
      <c r="N470" s="1819" t="s">
        <v>10</v>
      </c>
      <c r="O470" s="1819" t="s">
        <v>10</v>
      </c>
      <c r="P470" s="1819" t="s">
        <v>10</v>
      </c>
      <c r="Q470" s="1820" t="s">
        <v>10</v>
      </c>
      <c r="R470" s="1819" t="s">
        <v>10</v>
      </c>
      <c r="S470" s="1819" t="s">
        <v>10</v>
      </c>
      <c r="T470" s="1819" t="s">
        <v>10</v>
      </c>
      <c r="U470" s="1819" t="s">
        <v>10</v>
      </c>
      <c r="V470" s="1821" t="s">
        <v>10</v>
      </c>
    </row>
    <row r="471" spans="1:22" ht="3" customHeight="1" x14ac:dyDescent="0.2">
      <c r="B471" s="1852"/>
      <c r="C471" s="1809"/>
      <c r="D471" s="1809"/>
      <c r="G471" s="1797"/>
    </row>
    <row r="472" spans="1:22" ht="63" customHeight="1" x14ac:dyDescent="0.2">
      <c r="B472" s="2013" t="s">
        <v>373</v>
      </c>
      <c r="C472" s="2014"/>
      <c r="D472" s="2014"/>
      <c r="E472" s="2014"/>
      <c r="F472" s="2014"/>
      <c r="G472" s="2014"/>
      <c r="H472" s="2014"/>
      <c r="I472" s="2014"/>
      <c r="J472" s="2014"/>
      <c r="K472" s="2014"/>
      <c r="L472" s="2014"/>
      <c r="M472" s="2014"/>
      <c r="N472" s="2014"/>
      <c r="O472" s="2014"/>
      <c r="P472" s="2014"/>
      <c r="Q472" s="2014"/>
      <c r="R472" s="2014"/>
      <c r="S472" s="2014"/>
      <c r="T472" s="2014"/>
      <c r="U472" s="2014"/>
      <c r="V472" s="2014"/>
    </row>
    <row r="474" spans="1:22" ht="63" customHeight="1" x14ac:dyDescent="0.2">
      <c r="A474" s="1875" t="s">
        <v>345</v>
      </c>
      <c r="B474" s="2001" t="s">
        <v>709</v>
      </c>
      <c r="C474" s="2002"/>
      <c r="D474" s="2002"/>
      <c r="E474" s="2002"/>
      <c r="F474" s="2002"/>
      <c r="G474" s="2002"/>
      <c r="H474" s="2002"/>
      <c r="I474" s="2002"/>
      <c r="J474" s="2002"/>
      <c r="K474" s="2002"/>
      <c r="L474" s="2002"/>
      <c r="M474" s="2002"/>
      <c r="N474" s="2002"/>
      <c r="O474" s="2002"/>
      <c r="P474" s="2002"/>
      <c r="Q474" s="2002"/>
      <c r="R474" s="2010"/>
      <c r="S474" s="1813"/>
      <c r="T474" s="1813"/>
      <c r="U474" s="1813"/>
      <c r="V474" s="1876"/>
    </row>
    <row r="475" spans="1:22" ht="63" customHeight="1" x14ac:dyDescent="0.2">
      <c r="A475" s="1787"/>
      <c r="B475" s="1788" t="s">
        <v>68</v>
      </c>
      <c r="C475" s="1790" t="s">
        <v>6</v>
      </c>
      <c r="D475" s="1790" t="s">
        <v>7</v>
      </c>
      <c r="E475" s="1790" t="s">
        <v>8</v>
      </c>
      <c r="F475" s="1861" t="s">
        <v>140</v>
      </c>
      <c r="G475" s="1791" t="s">
        <v>180</v>
      </c>
      <c r="H475" s="1792" t="s">
        <v>224</v>
      </c>
      <c r="I475" s="1793" t="s">
        <v>235</v>
      </c>
      <c r="J475" s="1793" t="s">
        <v>288</v>
      </c>
      <c r="K475" s="1793" t="s">
        <v>323</v>
      </c>
      <c r="L475" s="1792" t="s">
        <v>335</v>
      </c>
      <c r="M475" s="1814" t="s">
        <v>386</v>
      </c>
      <c r="N475" s="1793" t="s">
        <v>410</v>
      </c>
      <c r="O475" s="1793" t="s">
        <v>425</v>
      </c>
      <c r="P475" s="1793" t="s">
        <v>458</v>
      </c>
      <c r="Q475" s="1815" t="s">
        <v>600</v>
      </c>
      <c r="R475" s="1793" t="s">
        <v>653</v>
      </c>
      <c r="S475" s="1793" t="s">
        <v>660</v>
      </c>
      <c r="T475" s="1793" t="s">
        <v>700</v>
      </c>
      <c r="U475" s="1793" t="s">
        <v>704</v>
      </c>
      <c r="V475" s="1794" t="s">
        <v>706</v>
      </c>
    </row>
    <row r="476" spans="1:22" ht="15" x14ac:dyDescent="0.2">
      <c r="A476" s="1889"/>
      <c r="B476" s="1796" t="s">
        <v>347</v>
      </c>
      <c r="C476" s="1798" t="s">
        <v>10</v>
      </c>
      <c r="D476" s="1798" t="s">
        <v>10</v>
      </c>
      <c r="E476" s="1798" t="s">
        <v>10</v>
      </c>
      <c r="F476" s="1798" t="s">
        <v>10</v>
      </c>
      <c r="G476" s="1798" t="s">
        <v>10</v>
      </c>
      <c r="H476" s="1816" t="s">
        <v>10</v>
      </c>
      <c r="I476" s="1816" t="s">
        <v>10</v>
      </c>
      <c r="J476" s="1816" t="s">
        <v>10</v>
      </c>
      <c r="K476" s="1816" t="s">
        <v>10</v>
      </c>
      <c r="L476" s="1797">
        <v>1.774</v>
      </c>
      <c r="M476" s="1816" t="s">
        <v>10</v>
      </c>
      <c r="N476" s="1816" t="s">
        <v>10</v>
      </c>
      <c r="O476" s="1816" t="s">
        <v>10</v>
      </c>
      <c r="P476" s="1816" t="s">
        <v>10</v>
      </c>
      <c r="Q476" s="1817" t="s">
        <v>10</v>
      </c>
      <c r="R476" s="1816" t="s">
        <v>10</v>
      </c>
      <c r="S476" s="1816" t="s">
        <v>10</v>
      </c>
      <c r="T476" s="1816" t="s">
        <v>10</v>
      </c>
      <c r="U476" s="1816" t="s">
        <v>10</v>
      </c>
      <c r="V476" s="1865" t="s">
        <v>10</v>
      </c>
    </row>
    <row r="477" spans="1:22" ht="15" x14ac:dyDescent="0.2">
      <c r="A477" s="1889"/>
      <c r="B477" s="1801" t="s">
        <v>346</v>
      </c>
      <c r="C477" s="1798" t="s">
        <v>10</v>
      </c>
      <c r="D477" s="1798" t="s">
        <v>10</v>
      </c>
      <c r="E477" s="1798" t="s">
        <v>10</v>
      </c>
      <c r="F477" s="1798" t="s">
        <v>10</v>
      </c>
      <c r="G477" s="1798" t="s">
        <v>10</v>
      </c>
      <c r="H477" s="1816" t="s">
        <v>10</v>
      </c>
      <c r="I477" s="1816" t="s">
        <v>10</v>
      </c>
      <c r="J477" s="1816" t="s">
        <v>10</v>
      </c>
      <c r="K477" s="1816" t="s">
        <v>10</v>
      </c>
      <c r="L477" s="1797">
        <v>8.9369999999999994</v>
      </c>
      <c r="M477" s="1816" t="s">
        <v>10</v>
      </c>
      <c r="N477" s="1816" t="s">
        <v>10</v>
      </c>
      <c r="O477" s="1816" t="s">
        <v>10</v>
      </c>
      <c r="P477" s="1816" t="s">
        <v>10</v>
      </c>
      <c r="Q477" s="1817" t="s">
        <v>10</v>
      </c>
      <c r="R477" s="1816" t="s">
        <v>10</v>
      </c>
      <c r="S477" s="1816" t="s">
        <v>10</v>
      </c>
      <c r="T477" s="1816" t="s">
        <v>10</v>
      </c>
      <c r="U477" s="1816" t="s">
        <v>10</v>
      </c>
      <c r="V477" s="1818" t="s">
        <v>10</v>
      </c>
    </row>
    <row r="478" spans="1:22" ht="15" x14ac:dyDescent="0.2">
      <c r="A478" s="1889"/>
      <c r="B478" s="1801" t="s">
        <v>355</v>
      </c>
      <c r="C478" s="1798" t="s">
        <v>10</v>
      </c>
      <c r="D478" s="1798" t="s">
        <v>10</v>
      </c>
      <c r="E478" s="1798" t="s">
        <v>10</v>
      </c>
      <c r="F478" s="1798" t="s">
        <v>10</v>
      </c>
      <c r="G478" s="1798" t="s">
        <v>10</v>
      </c>
      <c r="H478" s="1816" t="s">
        <v>10</v>
      </c>
      <c r="I478" s="1816" t="s">
        <v>10</v>
      </c>
      <c r="J478" s="1816" t="s">
        <v>10</v>
      </c>
      <c r="K478" s="1816" t="s">
        <v>10</v>
      </c>
      <c r="L478" s="1797">
        <v>86.956000000000003</v>
      </c>
      <c r="M478" s="1816" t="s">
        <v>10</v>
      </c>
      <c r="N478" s="1816" t="s">
        <v>10</v>
      </c>
      <c r="O478" s="1816" t="s">
        <v>10</v>
      </c>
      <c r="P478" s="1816" t="s">
        <v>10</v>
      </c>
      <c r="Q478" s="1817" t="s">
        <v>10</v>
      </c>
      <c r="R478" s="1816" t="s">
        <v>10</v>
      </c>
      <c r="S478" s="1816" t="s">
        <v>10</v>
      </c>
      <c r="T478" s="1816" t="s">
        <v>10</v>
      </c>
      <c r="U478" s="1816" t="s">
        <v>10</v>
      </c>
      <c r="V478" s="1827" t="s">
        <v>10</v>
      </c>
    </row>
    <row r="479" spans="1:22" ht="15" x14ac:dyDescent="0.2">
      <c r="A479" s="1889"/>
      <c r="B479" s="1801" t="s">
        <v>20</v>
      </c>
      <c r="C479" s="1798" t="s">
        <v>10</v>
      </c>
      <c r="D479" s="1798" t="s">
        <v>10</v>
      </c>
      <c r="E479" s="1798" t="s">
        <v>10</v>
      </c>
      <c r="F479" s="1798" t="s">
        <v>10</v>
      </c>
      <c r="G479" s="1798" t="s">
        <v>10</v>
      </c>
      <c r="H479" s="1816" t="s">
        <v>10</v>
      </c>
      <c r="I479" s="1816" t="s">
        <v>10</v>
      </c>
      <c r="J479" s="1816" t="s">
        <v>10</v>
      </c>
      <c r="K479" s="1816" t="s">
        <v>10</v>
      </c>
      <c r="L479" s="1797">
        <v>1.7650000000000001</v>
      </c>
      <c r="M479" s="1816" t="s">
        <v>10</v>
      </c>
      <c r="N479" s="1816" t="s">
        <v>10</v>
      </c>
      <c r="O479" s="1816" t="s">
        <v>10</v>
      </c>
      <c r="P479" s="1816" t="s">
        <v>10</v>
      </c>
      <c r="Q479" s="1817" t="s">
        <v>10</v>
      </c>
      <c r="R479" s="1816" t="s">
        <v>10</v>
      </c>
      <c r="S479" s="1816" t="s">
        <v>10</v>
      </c>
      <c r="T479" s="1816" t="s">
        <v>10</v>
      </c>
      <c r="U479" s="1816" t="s">
        <v>10</v>
      </c>
      <c r="V479" s="1827" t="s">
        <v>10</v>
      </c>
    </row>
    <row r="480" spans="1:22" ht="15" x14ac:dyDescent="0.2">
      <c r="A480" s="1811"/>
      <c r="B480" s="1803" t="s">
        <v>19</v>
      </c>
      <c r="C480" s="1805" t="s">
        <v>10</v>
      </c>
      <c r="D480" s="1805" t="s">
        <v>10</v>
      </c>
      <c r="E480" s="1805" t="s">
        <v>10</v>
      </c>
      <c r="F480" s="1805" t="s">
        <v>10</v>
      </c>
      <c r="G480" s="1805" t="s">
        <v>10</v>
      </c>
      <c r="H480" s="1819" t="s">
        <v>10</v>
      </c>
      <c r="I480" s="1819" t="s">
        <v>10</v>
      </c>
      <c r="J480" s="1819" t="s">
        <v>10</v>
      </c>
      <c r="K480" s="1819" t="s">
        <v>10</v>
      </c>
      <c r="L480" s="1804">
        <v>0.56800000000000006</v>
      </c>
      <c r="M480" s="1819" t="s">
        <v>10</v>
      </c>
      <c r="N480" s="1819" t="s">
        <v>10</v>
      </c>
      <c r="O480" s="1819" t="s">
        <v>10</v>
      </c>
      <c r="P480" s="1819" t="s">
        <v>10</v>
      </c>
      <c r="Q480" s="1820" t="s">
        <v>10</v>
      </c>
      <c r="R480" s="1819" t="s">
        <v>10</v>
      </c>
      <c r="S480" s="1819" t="s">
        <v>10</v>
      </c>
      <c r="T480" s="1819" t="s">
        <v>10</v>
      </c>
      <c r="U480" s="1819" t="s">
        <v>10</v>
      </c>
      <c r="V480" s="1821" t="s">
        <v>10</v>
      </c>
    </row>
    <row r="481" spans="1:27" ht="3" customHeight="1" x14ac:dyDescent="0.2">
      <c r="B481" s="1852"/>
      <c r="C481" s="1809"/>
      <c r="D481" s="1809"/>
      <c r="G481" s="1797"/>
    </row>
    <row r="482" spans="1:27" ht="63" customHeight="1" x14ac:dyDescent="0.2">
      <c r="B482" s="2013" t="s">
        <v>374</v>
      </c>
      <c r="C482" s="2014"/>
      <c r="D482" s="2014"/>
      <c r="E482" s="2014"/>
      <c r="F482" s="2014"/>
      <c r="G482" s="2014"/>
      <c r="H482" s="2014"/>
      <c r="I482" s="2014"/>
      <c r="J482" s="2014"/>
      <c r="K482" s="2014"/>
      <c r="L482" s="2014"/>
      <c r="M482" s="2014"/>
      <c r="N482" s="2014"/>
      <c r="O482" s="2014"/>
      <c r="P482" s="2014"/>
      <c r="Q482" s="2014"/>
      <c r="R482" s="2014"/>
      <c r="S482" s="2014"/>
      <c r="T482" s="2014"/>
      <c r="U482" s="2014"/>
      <c r="V482" s="2014"/>
    </row>
    <row r="483" spans="1:27" x14ac:dyDescent="0.2">
      <c r="O483" s="1894"/>
    </row>
    <row r="484" spans="1:27" ht="63" customHeight="1" x14ac:dyDescent="0.2">
      <c r="A484" s="1875" t="s">
        <v>348</v>
      </c>
      <c r="B484" s="2001" t="s">
        <v>349</v>
      </c>
      <c r="C484" s="2002"/>
      <c r="D484" s="2002"/>
      <c r="E484" s="2002"/>
      <c r="F484" s="2002"/>
      <c r="G484" s="2002"/>
      <c r="H484" s="2002"/>
      <c r="I484" s="2002"/>
      <c r="J484" s="2002"/>
      <c r="K484" s="2002"/>
      <c r="L484" s="2002"/>
      <c r="M484" s="2002"/>
      <c r="N484" s="2002"/>
      <c r="O484" s="2002"/>
      <c r="P484" s="2002"/>
      <c r="Q484" s="2002"/>
      <c r="R484" s="2010"/>
      <c r="S484" s="1813"/>
      <c r="T484" s="1813"/>
      <c r="U484" s="1813"/>
      <c r="V484" s="1876"/>
    </row>
    <row r="485" spans="1:27" ht="63" customHeight="1" x14ac:dyDescent="0.2">
      <c r="A485" s="1787"/>
      <c r="B485" s="1788" t="s">
        <v>68</v>
      </c>
      <c r="C485" s="1790" t="s">
        <v>6</v>
      </c>
      <c r="D485" s="1790" t="s">
        <v>7</v>
      </c>
      <c r="E485" s="1790" t="s">
        <v>8</v>
      </c>
      <c r="F485" s="1861" t="s">
        <v>140</v>
      </c>
      <c r="G485" s="1791" t="s">
        <v>180</v>
      </c>
      <c r="H485" s="1792" t="s">
        <v>224</v>
      </c>
      <c r="I485" s="1793" t="s">
        <v>235</v>
      </c>
      <c r="J485" s="1793" t="s">
        <v>288</v>
      </c>
      <c r="K485" s="1793" t="s">
        <v>323</v>
      </c>
      <c r="L485" s="1792" t="s">
        <v>335</v>
      </c>
      <c r="M485" s="1792" t="s">
        <v>386</v>
      </c>
      <c r="N485" s="1792" t="s">
        <v>410</v>
      </c>
      <c r="O485" s="1793" t="s">
        <v>425</v>
      </c>
      <c r="P485" s="1793" t="s">
        <v>551</v>
      </c>
      <c r="Q485" s="1815" t="s">
        <v>600</v>
      </c>
      <c r="R485" s="1793" t="s">
        <v>658</v>
      </c>
      <c r="S485" s="1793" t="s">
        <v>660</v>
      </c>
      <c r="T485" s="1793" t="s">
        <v>700</v>
      </c>
      <c r="U485" s="1793" t="s">
        <v>704</v>
      </c>
      <c r="V485" s="1794" t="s">
        <v>706</v>
      </c>
    </row>
    <row r="486" spans="1:27" ht="15" x14ac:dyDescent="0.2">
      <c r="A486" s="1889"/>
      <c r="B486" s="1796" t="s">
        <v>350</v>
      </c>
      <c r="C486" s="1798" t="s">
        <v>10</v>
      </c>
      <c r="D486" s="1798" t="s">
        <v>10</v>
      </c>
      <c r="E486" s="1798" t="s">
        <v>10</v>
      </c>
      <c r="F486" s="1798" t="s">
        <v>10</v>
      </c>
      <c r="G486" s="1798" t="s">
        <v>10</v>
      </c>
      <c r="H486" s="1816" t="s">
        <v>10</v>
      </c>
      <c r="I486" s="1816" t="s">
        <v>10</v>
      </c>
      <c r="J486" s="1816" t="s">
        <v>10</v>
      </c>
      <c r="K486" s="1816" t="s">
        <v>10</v>
      </c>
      <c r="L486" s="1797">
        <v>9.59</v>
      </c>
      <c r="M486" s="1816" t="s">
        <v>10</v>
      </c>
      <c r="N486" s="1816" t="s">
        <v>10</v>
      </c>
      <c r="O486" s="1816" t="s">
        <v>10</v>
      </c>
      <c r="P486" s="1816" t="s">
        <v>10</v>
      </c>
      <c r="Q486" s="1817" t="s">
        <v>10</v>
      </c>
      <c r="R486" s="1816" t="s">
        <v>10</v>
      </c>
      <c r="S486" s="1816" t="s">
        <v>10</v>
      </c>
      <c r="T486" s="1816" t="s">
        <v>10</v>
      </c>
      <c r="U486" s="1816" t="s">
        <v>10</v>
      </c>
      <c r="V486" s="1865" t="s">
        <v>10</v>
      </c>
      <c r="AA486" s="1895"/>
    </row>
    <row r="487" spans="1:27" ht="15" x14ac:dyDescent="0.2">
      <c r="A487" s="1889"/>
      <c r="B487" s="1801" t="s">
        <v>351</v>
      </c>
      <c r="C487" s="1798" t="s">
        <v>10</v>
      </c>
      <c r="D487" s="1798" t="s">
        <v>10</v>
      </c>
      <c r="E487" s="1798" t="s">
        <v>10</v>
      </c>
      <c r="F487" s="1798" t="s">
        <v>10</v>
      </c>
      <c r="G487" s="1798" t="s">
        <v>10</v>
      </c>
      <c r="H487" s="1816" t="s">
        <v>10</v>
      </c>
      <c r="I487" s="1816" t="s">
        <v>10</v>
      </c>
      <c r="J487" s="1816" t="s">
        <v>10</v>
      </c>
      <c r="K487" s="1816" t="s">
        <v>10</v>
      </c>
      <c r="L487" s="1797">
        <v>24.81</v>
      </c>
      <c r="M487" s="1797">
        <v>13.76</v>
      </c>
      <c r="N487" s="1797">
        <v>12.66</v>
      </c>
      <c r="O487" s="1797">
        <v>0.92</v>
      </c>
      <c r="P487" s="1816" t="s">
        <v>10</v>
      </c>
      <c r="Q487" s="1817" t="s">
        <v>10</v>
      </c>
      <c r="R487" s="1816" t="s">
        <v>10</v>
      </c>
      <c r="S487" s="1816" t="s">
        <v>10</v>
      </c>
      <c r="T487" s="1816" t="s">
        <v>10</v>
      </c>
      <c r="U487" s="1816" t="s">
        <v>10</v>
      </c>
      <c r="V487" s="1818" t="s">
        <v>10</v>
      </c>
    </row>
    <row r="488" spans="1:27" ht="15" x14ac:dyDescent="0.2">
      <c r="A488" s="1889"/>
      <c r="B488" s="1801" t="s">
        <v>352</v>
      </c>
      <c r="C488" s="1798" t="s">
        <v>10</v>
      </c>
      <c r="D488" s="1798" t="s">
        <v>10</v>
      </c>
      <c r="E488" s="1798" t="s">
        <v>10</v>
      </c>
      <c r="F488" s="1798" t="s">
        <v>10</v>
      </c>
      <c r="G488" s="1798" t="s">
        <v>10</v>
      </c>
      <c r="H488" s="1816" t="s">
        <v>10</v>
      </c>
      <c r="I488" s="1816" t="s">
        <v>10</v>
      </c>
      <c r="J488" s="1816" t="s">
        <v>10</v>
      </c>
      <c r="K488" s="1816" t="s">
        <v>10</v>
      </c>
      <c r="L488" s="1797">
        <v>33.89</v>
      </c>
      <c r="M488" s="1797">
        <v>46.91</v>
      </c>
      <c r="N488" s="1797">
        <v>54.54</v>
      </c>
      <c r="O488" s="1797">
        <v>44.05</v>
      </c>
      <c r="P488" s="1797">
        <v>10.71</v>
      </c>
      <c r="Q488" s="1896">
        <v>4.3899999999999997</v>
      </c>
      <c r="R488" s="1816" t="s">
        <v>10</v>
      </c>
      <c r="S488" s="1816" t="s">
        <v>10</v>
      </c>
      <c r="T488" s="1816" t="s">
        <v>10</v>
      </c>
      <c r="U488" s="1816" t="s">
        <v>10</v>
      </c>
      <c r="V488" s="1827" t="s">
        <v>10</v>
      </c>
    </row>
    <row r="489" spans="1:27" ht="15" x14ac:dyDescent="0.2">
      <c r="A489" s="1889"/>
      <c r="B489" s="1801" t="s">
        <v>353</v>
      </c>
      <c r="C489" s="1798" t="s">
        <v>10</v>
      </c>
      <c r="D489" s="1798" t="s">
        <v>10</v>
      </c>
      <c r="E489" s="1798" t="s">
        <v>10</v>
      </c>
      <c r="F489" s="1798" t="s">
        <v>10</v>
      </c>
      <c r="G489" s="1798" t="s">
        <v>10</v>
      </c>
      <c r="H489" s="1816" t="s">
        <v>10</v>
      </c>
      <c r="I489" s="1816" t="s">
        <v>10</v>
      </c>
      <c r="J489" s="1816" t="s">
        <v>10</v>
      </c>
      <c r="K489" s="1816" t="s">
        <v>10</v>
      </c>
      <c r="L489" s="1797">
        <v>19.7</v>
      </c>
      <c r="M489" s="1797">
        <v>24.92</v>
      </c>
      <c r="N489" s="1797">
        <v>22.52</v>
      </c>
      <c r="O489" s="1816" t="s">
        <v>10</v>
      </c>
      <c r="P489" s="1816" t="s">
        <v>10</v>
      </c>
      <c r="Q489" s="1817" t="s">
        <v>10</v>
      </c>
      <c r="R489" s="1816" t="s">
        <v>10</v>
      </c>
      <c r="S489" s="1816" t="s">
        <v>10</v>
      </c>
      <c r="T489" s="1816" t="s">
        <v>10</v>
      </c>
      <c r="U489" s="1816" t="s">
        <v>10</v>
      </c>
      <c r="V489" s="1827" t="s">
        <v>10</v>
      </c>
    </row>
    <row r="490" spans="1:27" ht="15" x14ac:dyDescent="0.2">
      <c r="A490" s="1889"/>
      <c r="B490" s="1801" t="s">
        <v>649</v>
      </c>
      <c r="C490" s="1798" t="s">
        <v>10</v>
      </c>
      <c r="D490" s="1798" t="s">
        <v>10</v>
      </c>
      <c r="E490" s="1798" t="s">
        <v>10</v>
      </c>
      <c r="F490" s="1798" t="s">
        <v>10</v>
      </c>
      <c r="G490" s="1798" t="s">
        <v>10</v>
      </c>
      <c r="H490" s="1816" t="s">
        <v>10</v>
      </c>
      <c r="I490" s="1816" t="s">
        <v>10</v>
      </c>
      <c r="J490" s="1816" t="s">
        <v>10</v>
      </c>
      <c r="K490" s="1816" t="s">
        <v>10</v>
      </c>
      <c r="L490" s="1816" t="s">
        <v>10</v>
      </c>
      <c r="M490" s="1816" t="s">
        <v>10</v>
      </c>
      <c r="N490" s="1816" t="s">
        <v>10</v>
      </c>
      <c r="O490" s="1797">
        <v>31.25</v>
      </c>
      <c r="P490" s="1797">
        <v>55.64</v>
      </c>
      <c r="Q490" s="1896">
        <v>62.92</v>
      </c>
      <c r="R490" s="1816" t="s">
        <v>10</v>
      </c>
      <c r="S490" s="1816" t="s">
        <v>10</v>
      </c>
      <c r="T490" s="1816" t="s">
        <v>10</v>
      </c>
      <c r="U490" s="1816" t="s">
        <v>10</v>
      </c>
      <c r="V490" s="1827" t="s">
        <v>10</v>
      </c>
    </row>
    <row r="491" spans="1:27" ht="15" x14ac:dyDescent="0.2">
      <c r="A491" s="1889"/>
      <c r="B491" s="1801" t="s">
        <v>431</v>
      </c>
      <c r="C491" s="1798" t="s">
        <v>10</v>
      </c>
      <c r="D491" s="1798" t="s">
        <v>10</v>
      </c>
      <c r="E491" s="1798" t="s">
        <v>10</v>
      </c>
      <c r="F491" s="1798" t="s">
        <v>10</v>
      </c>
      <c r="G491" s="1798" t="s">
        <v>10</v>
      </c>
      <c r="H491" s="1816" t="s">
        <v>10</v>
      </c>
      <c r="I491" s="1816" t="s">
        <v>10</v>
      </c>
      <c r="J491" s="1816" t="s">
        <v>10</v>
      </c>
      <c r="K491" s="1816" t="s">
        <v>10</v>
      </c>
      <c r="L491" s="1816" t="s">
        <v>10</v>
      </c>
      <c r="M491" s="1816" t="s">
        <v>10</v>
      </c>
      <c r="N491" s="1816" t="s">
        <v>10</v>
      </c>
      <c r="O491" s="1797">
        <v>9.9</v>
      </c>
      <c r="P491" s="1816" t="s">
        <v>10</v>
      </c>
      <c r="Q491" s="1817" t="s">
        <v>10</v>
      </c>
      <c r="R491" s="1816" t="s">
        <v>10</v>
      </c>
      <c r="S491" s="1816" t="s">
        <v>10</v>
      </c>
      <c r="T491" s="1816" t="s">
        <v>10</v>
      </c>
      <c r="U491" s="1816" t="s">
        <v>10</v>
      </c>
      <c r="V491" s="1827" t="s">
        <v>10</v>
      </c>
    </row>
    <row r="492" spans="1:27" ht="15" x14ac:dyDescent="0.2">
      <c r="A492" s="1889"/>
      <c r="B492" s="1801" t="s">
        <v>650</v>
      </c>
      <c r="C492" s="1798" t="s">
        <v>10</v>
      </c>
      <c r="D492" s="1798" t="s">
        <v>10</v>
      </c>
      <c r="E492" s="1798" t="s">
        <v>10</v>
      </c>
      <c r="F492" s="1798" t="s">
        <v>10</v>
      </c>
      <c r="G492" s="1798" t="s">
        <v>10</v>
      </c>
      <c r="H492" s="1816" t="s">
        <v>10</v>
      </c>
      <c r="I492" s="1816" t="s">
        <v>10</v>
      </c>
      <c r="J492" s="1816" t="s">
        <v>10</v>
      </c>
      <c r="K492" s="1816" t="s">
        <v>10</v>
      </c>
      <c r="L492" s="1816" t="s">
        <v>10</v>
      </c>
      <c r="M492" s="1816" t="s">
        <v>10</v>
      </c>
      <c r="N492" s="1816" t="s">
        <v>10</v>
      </c>
      <c r="O492" s="1816">
        <v>2.93</v>
      </c>
      <c r="P492" s="1797">
        <v>14.45</v>
      </c>
      <c r="Q492" s="1896">
        <v>21</v>
      </c>
      <c r="R492" s="1816" t="s">
        <v>10</v>
      </c>
      <c r="S492" s="1816" t="s">
        <v>10</v>
      </c>
      <c r="T492" s="1816" t="s">
        <v>10</v>
      </c>
      <c r="U492" s="1816" t="s">
        <v>10</v>
      </c>
      <c r="V492" s="1827" t="s">
        <v>10</v>
      </c>
    </row>
    <row r="493" spans="1:27" ht="15" x14ac:dyDescent="0.2">
      <c r="A493" s="1889"/>
      <c r="B493" s="1801" t="s">
        <v>651</v>
      </c>
      <c r="C493" s="1798" t="s">
        <v>10</v>
      </c>
      <c r="D493" s="1798" t="s">
        <v>10</v>
      </c>
      <c r="E493" s="1798" t="s">
        <v>10</v>
      </c>
      <c r="F493" s="1798" t="s">
        <v>10</v>
      </c>
      <c r="G493" s="1798" t="s">
        <v>10</v>
      </c>
      <c r="H493" s="1816" t="s">
        <v>10</v>
      </c>
      <c r="I493" s="1816" t="s">
        <v>10</v>
      </c>
      <c r="J493" s="1816" t="s">
        <v>10</v>
      </c>
      <c r="K493" s="1816" t="s">
        <v>10</v>
      </c>
      <c r="L493" s="1816" t="s">
        <v>10</v>
      </c>
      <c r="M493" s="1816" t="s">
        <v>10</v>
      </c>
      <c r="N493" s="1816" t="s">
        <v>10</v>
      </c>
      <c r="O493" s="1816">
        <v>2.06</v>
      </c>
      <c r="P493" s="1797">
        <v>9.44</v>
      </c>
      <c r="Q493" s="1896">
        <v>11.07</v>
      </c>
      <c r="R493" s="1816" t="s">
        <v>10</v>
      </c>
      <c r="S493" s="1816" t="s">
        <v>10</v>
      </c>
      <c r="T493" s="1816" t="s">
        <v>10</v>
      </c>
      <c r="U493" s="1816" t="s">
        <v>10</v>
      </c>
      <c r="V493" s="1827" t="s">
        <v>10</v>
      </c>
    </row>
    <row r="494" spans="1:27" ht="15" x14ac:dyDescent="0.2">
      <c r="A494" s="1811"/>
      <c r="B494" s="1803" t="s">
        <v>354</v>
      </c>
      <c r="C494" s="1805" t="s">
        <v>10</v>
      </c>
      <c r="D494" s="1805" t="s">
        <v>10</v>
      </c>
      <c r="E494" s="1805" t="s">
        <v>10</v>
      </c>
      <c r="F494" s="1805" t="s">
        <v>10</v>
      </c>
      <c r="G494" s="1805" t="s">
        <v>10</v>
      </c>
      <c r="H494" s="1819" t="s">
        <v>10</v>
      </c>
      <c r="I494" s="1819" t="s">
        <v>10</v>
      </c>
      <c r="J494" s="1819" t="s">
        <v>10</v>
      </c>
      <c r="K494" s="1819" t="s">
        <v>10</v>
      </c>
      <c r="L494" s="1804">
        <v>12.01</v>
      </c>
      <c r="M494" s="1804">
        <v>14.42</v>
      </c>
      <c r="N494" s="1804">
        <v>10.29</v>
      </c>
      <c r="O494" s="1804">
        <v>8.89</v>
      </c>
      <c r="P494" s="1804">
        <v>9.76</v>
      </c>
      <c r="Q494" s="1897">
        <v>0.62</v>
      </c>
      <c r="R494" s="1819" t="s">
        <v>10</v>
      </c>
      <c r="S494" s="1819" t="s">
        <v>10</v>
      </c>
      <c r="T494" s="1819" t="s">
        <v>10</v>
      </c>
      <c r="U494" s="1819" t="s">
        <v>10</v>
      </c>
      <c r="V494" s="1828" t="s">
        <v>10</v>
      </c>
    </row>
    <row r="495" spans="1:27" ht="3" customHeight="1" x14ac:dyDescent="0.2">
      <c r="B495" s="1852"/>
      <c r="C495" s="1809"/>
      <c r="D495" s="1809"/>
      <c r="G495" s="1797"/>
      <c r="W495" s="1782" t="s">
        <v>556</v>
      </c>
      <c r="X495" s="1782" t="s">
        <v>557</v>
      </c>
    </row>
    <row r="496" spans="1:27" ht="63" customHeight="1" x14ac:dyDescent="0.2">
      <c r="B496" s="2004" t="s">
        <v>587</v>
      </c>
      <c r="C496" s="2005"/>
      <c r="D496" s="2005"/>
      <c r="E496" s="2005"/>
      <c r="F496" s="2005"/>
      <c r="G496" s="2005"/>
      <c r="H496" s="2005"/>
      <c r="I496" s="2005"/>
      <c r="J496" s="2005"/>
      <c r="K496" s="2005"/>
      <c r="L496" s="2005"/>
      <c r="M496" s="2005"/>
      <c r="N496" s="2005"/>
      <c r="O496" s="2005"/>
      <c r="P496" s="2005"/>
      <c r="Q496" s="2005"/>
      <c r="R496" s="2005"/>
      <c r="S496" s="1822"/>
      <c r="T496" s="1822"/>
      <c r="U496" s="1822"/>
    </row>
    <row r="498" spans="1:23" ht="63" customHeight="1" x14ac:dyDescent="0.2">
      <c r="A498" s="1875" t="s">
        <v>356</v>
      </c>
      <c r="B498" s="2001" t="s">
        <v>371</v>
      </c>
      <c r="C498" s="2002"/>
      <c r="D498" s="2002"/>
      <c r="E498" s="2002"/>
      <c r="F498" s="2002"/>
      <c r="G498" s="2002"/>
      <c r="H498" s="2002"/>
      <c r="I498" s="2002"/>
      <c r="J498" s="2002"/>
      <c r="K498" s="2002"/>
      <c r="L498" s="2002"/>
      <c r="M498" s="2002"/>
      <c r="N498" s="2002"/>
      <c r="O498" s="2002"/>
      <c r="P498" s="2002"/>
      <c r="Q498" s="2002"/>
      <c r="R498" s="2010"/>
      <c r="S498" s="1813"/>
      <c r="T498" s="1813"/>
      <c r="U498" s="1813"/>
      <c r="V498" s="1876"/>
    </row>
    <row r="499" spans="1:23" ht="63" customHeight="1" x14ac:dyDescent="0.2">
      <c r="A499" s="1787"/>
      <c r="B499" s="1788" t="s">
        <v>68</v>
      </c>
      <c r="C499" s="1790" t="s">
        <v>6</v>
      </c>
      <c r="D499" s="1790" t="s">
        <v>7</v>
      </c>
      <c r="E499" s="1790" t="s">
        <v>8</v>
      </c>
      <c r="F499" s="1791" t="s">
        <v>140</v>
      </c>
      <c r="G499" s="1792" t="s">
        <v>179</v>
      </c>
      <c r="H499" s="1792" t="s">
        <v>224</v>
      </c>
      <c r="I499" s="1792" t="s">
        <v>235</v>
      </c>
      <c r="J499" s="1792" t="s">
        <v>288</v>
      </c>
      <c r="K499" s="1792" t="s">
        <v>323</v>
      </c>
      <c r="L499" s="1792" t="s">
        <v>335</v>
      </c>
      <c r="M499" s="1814" t="s">
        <v>386</v>
      </c>
      <c r="N499" s="1793" t="s">
        <v>410</v>
      </c>
      <c r="O499" s="1793" t="s">
        <v>425</v>
      </c>
      <c r="P499" s="1793" t="s">
        <v>458</v>
      </c>
      <c r="Q499" s="1815" t="s">
        <v>600</v>
      </c>
      <c r="R499" s="1793" t="s">
        <v>653</v>
      </c>
      <c r="S499" s="1793" t="s">
        <v>660</v>
      </c>
      <c r="T499" s="1793" t="s">
        <v>700</v>
      </c>
      <c r="U499" s="1793" t="s">
        <v>704</v>
      </c>
      <c r="V499" s="1794" t="s">
        <v>706</v>
      </c>
    </row>
    <row r="500" spans="1:23" ht="15" x14ac:dyDescent="0.2">
      <c r="A500" s="1889"/>
      <c r="B500" s="1796" t="s">
        <v>50</v>
      </c>
      <c r="C500" s="1798" t="s">
        <v>10</v>
      </c>
      <c r="D500" s="1798" t="s">
        <v>10</v>
      </c>
      <c r="E500" s="1798" t="s">
        <v>10</v>
      </c>
      <c r="F500" s="1798" t="s">
        <v>10</v>
      </c>
      <c r="G500" s="1798" t="s">
        <v>10</v>
      </c>
      <c r="H500" s="1798" t="s">
        <v>10</v>
      </c>
      <c r="I500" s="1798" t="s">
        <v>10</v>
      </c>
      <c r="J500" s="1798" t="s">
        <v>10</v>
      </c>
      <c r="K500" s="1798" t="s">
        <v>10</v>
      </c>
      <c r="L500" s="1797">
        <v>21.44</v>
      </c>
      <c r="M500" s="1816" t="s">
        <v>10</v>
      </c>
      <c r="N500" s="1816" t="s">
        <v>10</v>
      </c>
      <c r="O500" s="1816" t="s">
        <v>10</v>
      </c>
      <c r="P500" s="1816" t="s">
        <v>10</v>
      </c>
      <c r="Q500" s="1817" t="s">
        <v>10</v>
      </c>
      <c r="R500" s="1816" t="s">
        <v>10</v>
      </c>
      <c r="S500" s="1816" t="s">
        <v>10</v>
      </c>
      <c r="T500" s="1816" t="s">
        <v>10</v>
      </c>
      <c r="U500" s="1816" t="s">
        <v>10</v>
      </c>
      <c r="V500" s="1865" t="s">
        <v>10</v>
      </c>
    </row>
    <row r="501" spans="1:23" ht="15" x14ac:dyDescent="0.2">
      <c r="A501" s="1889"/>
      <c r="B501" s="1801" t="s">
        <v>51</v>
      </c>
      <c r="C501" s="1798" t="s">
        <v>10</v>
      </c>
      <c r="D501" s="1798" t="s">
        <v>10</v>
      </c>
      <c r="E501" s="1798" t="s">
        <v>10</v>
      </c>
      <c r="F501" s="1798" t="s">
        <v>10</v>
      </c>
      <c r="G501" s="1798" t="s">
        <v>10</v>
      </c>
      <c r="H501" s="1798" t="s">
        <v>10</v>
      </c>
      <c r="I501" s="1798" t="s">
        <v>10</v>
      </c>
      <c r="J501" s="1798" t="s">
        <v>10</v>
      </c>
      <c r="K501" s="1798" t="s">
        <v>10</v>
      </c>
      <c r="L501" s="1797">
        <v>35.08</v>
      </c>
      <c r="M501" s="1816" t="s">
        <v>10</v>
      </c>
      <c r="N501" s="1816" t="s">
        <v>10</v>
      </c>
      <c r="O501" s="1816" t="s">
        <v>10</v>
      </c>
      <c r="P501" s="1816" t="s">
        <v>10</v>
      </c>
      <c r="Q501" s="1817" t="s">
        <v>10</v>
      </c>
      <c r="R501" s="1816" t="s">
        <v>10</v>
      </c>
      <c r="S501" s="1816" t="s">
        <v>10</v>
      </c>
      <c r="T501" s="1816" t="s">
        <v>10</v>
      </c>
      <c r="U501" s="1816" t="s">
        <v>10</v>
      </c>
      <c r="V501" s="1818" t="s">
        <v>10</v>
      </c>
    </row>
    <row r="502" spans="1:23" ht="15" x14ac:dyDescent="0.2">
      <c r="A502" s="1890"/>
      <c r="B502" s="1801" t="s">
        <v>115</v>
      </c>
      <c r="C502" s="1798" t="s">
        <v>10</v>
      </c>
      <c r="D502" s="1798" t="s">
        <v>10</v>
      </c>
      <c r="E502" s="1798" t="s">
        <v>10</v>
      </c>
      <c r="F502" s="1798" t="s">
        <v>10</v>
      </c>
      <c r="G502" s="1798" t="s">
        <v>10</v>
      </c>
      <c r="H502" s="1798" t="s">
        <v>10</v>
      </c>
      <c r="I502" s="1798" t="s">
        <v>10</v>
      </c>
      <c r="J502" s="1798" t="s">
        <v>10</v>
      </c>
      <c r="K502" s="1798" t="s">
        <v>10</v>
      </c>
      <c r="L502" s="1797">
        <v>26.826000000000001</v>
      </c>
      <c r="M502" s="1816" t="s">
        <v>10</v>
      </c>
      <c r="N502" s="1816" t="s">
        <v>10</v>
      </c>
      <c r="O502" s="1816" t="s">
        <v>10</v>
      </c>
      <c r="P502" s="1816" t="s">
        <v>10</v>
      </c>
      <c r="Q502" s="1817" t="s">
        <v>10</v>
      </c>
      <c r="R502" s="1816" t="s">
        <v>10</v>
      </c>
      <c r="S502" s="1816" t="s">
        <v>10</v>
      </c>
      <c r="T502" s="1816" t="s">
        <v>10</v>
      </c>
      <c r="U502" s="1816" t="s">
        <v>10</v>
      </c>
      <c r="V502" s="1818" t="s">
        <v>10</v>
      </c>
    </row>
    <row r="503" spans="1:23" ht="15" x14ac:dyDescent="0.2">
      <c r="A503" s="1890"/>
      <c r="B503" s="1803" t="s">
        <v>52</v>
      </c>
      <c r="C503" s="1805" t="s">
        <v>10</v>
      </c>
      <c r="D503" s="1805" t="s">
        <v>10</v>
      </c>
      <c r="E503" s="1805" t="s">
        <v>10</v>
      </c>
      <c r="F503" s="1805" t="s">
        <v>10</v>
      </c>
      <c r="G503" s="1805" t="s">
        <v>10</v>
      </c>
      <c r="H503" s="1805" t="s">
        <v>10</v>
      </c>
      <c r="I503" s="1805" t="s">
        <v>10</v>
      </c>
      <c r="J503" s="1805" t="s">
        <v>10</v>
      </c>
      <c r="K503" s="1805" t="s">
        <v>10</v>
      </c>
      <c r="L503" s="1804">
        <v>16.654</v>
      </c>
      <c r="M503" s="1819" t="s">
        <v>10</v>
      </c>
      <c r="N503" s="1819" t="s">
        <v>10</v>
      </c>
      <c r="O503" s="1819" t="s">
        <v>10</v>
      </c>
      <c r="P503" s="1819" t="s">
        <v>10</v>
      </c>
      <c r="Q503" s="1820" t="s">
        <v>10</v>
      </c>
      <c r="R503" s="1819" t="s">
        <v>10</v>
      </c>
      <c r="S503" s="1819" t="s">
        <v>10</v>
      </c>
      <c r="T503" s="1819" t="s">
        <v>10</v>
      </c>
      <c r="U503" s="1819" t="s">
        <v>10</v>
      </c>
      <c r="V503" s="1821" t="s">
        <v>10</v>
      </c>
    </row>
    <row r="504" spans="1:23" ht="3" customHeight="1" x14ac:dyDescent="0.2">
      <c r="B504" s="1808"/>
      <c r="C504" s="1809"/>
      <c r="D504" s="1809"/>
      <c r="E504" s="1810"/>
      <c r="F504" s="1811"/>
      <c r="R504" s="1782"/>
      <c r="S504" s="1898"/>
      <c r="T504" s="1816"/>
      <c r="U504" s="1816"/>
    </row>
    <row r="505" spans="1:23" ht="63" customHeight="1" x14ac:dyDescent="0.2">
      <c r="B505" s="2013" t="s">
        <v>588</v>
      </c>
      <c r="C505" s="2014"/>
      <c r="D505" s="2014"/>
      <c r="E505" s="2014"/>
      <c r="F505" s="2014"/>
      <c r="G505" s="2014"/>
      <c r="H505" s="2014"/>
      <c r="I505" s="2014"/>
      <c r="J505" s="2014"/>
      <c r="K505" s="2014"/>
      <c r="L505" s="2014"/>
      <c r="M505" s="2014"/>
      <c r="N505" s="2014"/>
      <c r="O505" s="2014"/>
      <c r="P505" s="2014"/>
      <c r="Q505" s="2014"/>
      <c r="R505" s="2014"/>
      <c r="S505" s="2014"/>
      <c r="T505" s="2014"/>
      <c r="U505" s="2014"/>
      <c r="V505" s="2014"/>
    </row>
    <row r="507" spans="1:23" ht="63" customHeight="1" x14ac:dyDescent="0.2">
      <c r="A507" s="1875" t="s">
        <v>357</v>
      </c>
      <c r="B507" s="2001" t="s">
        <v>370</v>
      </c>
      <c r="C507" s="2002"/>
      <c r="D507" s="2002"/>
      <c r="E507" s="2002"/>
      <c r="F507" s="2002"/>
      <c r="G507" s="2002"/>
      <c r="H507" s="2002"/>
      <c r="I507" s="2002"/>
      <c r="J507" s="2002"/>
      <c r="K507" s="2002"/>
      <c r="L507" s="2002"/>
      <c r="M507" s="2002"/>
      <c r="N507" s="2002"/>
      <c r="O507" s="2002"/>
      <c r="P507" s="2002"/>
      <c r="Q507" s="2002"/>
      <c r="R507" s="2010"/>
      <c r="S507" s="1813"/>
      <c r="T507" s="1813"/>
      <c r="U507" s="1813"/>
      <c r="V507" s="1876"/>
    </row>
    <row r="508" spans="1:23" ht="63" customHeight="1" x14ac:dyDescent="0.2">
      <c r="A508" s="1787"/>
      <c r="B508" s="1788" t="s">
        <v>68</v>
      </c>
      <c r="C508" s="1790" t="s">
        <v>6</v>
      </c>
      <c r="D508" s="1790" t="s">
        <v>7</v>
      </c>
      <c r="E508" s="1790" t="s">
        <v>8</v>
      </c>
      <c r="F508" s="1791" t="s">
        <v>140</v>
      </c>
      <c r="G508" s="1792" t="s">
        <v>179</v>
      </c>
      <c r="H508" s="1792" t="s">
        <v>224</v>
      </c>
      <c r="I508" s="1792" t="s">
        <v>235</v>
      </c>
      <c r="J508" s="1792" t="s">
        <v>288</v>
      </c>
      <c r="K508" s="1792" t="s">
        <v>323</v>
      </c>
      <c r="L508" s="1792" t="s">
        <v>335</v>
      </c>
      <c r="M508" s="1814" t="s">
        <v>386</v>
      </c>
      <c r="N508" s="1793" t="s">
        <v>410</v>
      </c>
      <c r="O508" s="1793" t="s">
        <v>425</v>
      </c>
      <c r="P508" s="1793" t="s">
        <v>458</v>
      </c>
      <c r="Q508" s="1815" t="s">
        <v>600</v>
      </c>
      <c r="R508" s="1793" t="s">
        <v>653</v>
      </c>
      <c r="S508" s="1793" t="s">
        <v>660</v>
      </c>
      <c r="T508" s="1793" t="s">
        <v>700</v>
      </c>
      <c r="U508" s="1793" t="s">
        <v>704</v>
      </c>
      <c r="V508" s="1794" t="s">
        <v>706</v>
      </c>
    </row>
    <row r="509" spans="1:23" ht="15" customHeight="1" x14ac:dyDescent="0.2">
      <c r="A509" s="1889"/>
      <c r="B509" s="1796" t="s">
        <v>50</v>
      </c>
      <c r="C509" s="1798" t="s">
        <v>10</v>
      </c>
      <c r="D509" s="1798" t="s">
        <v>10</v>
      </c>
      <c r="E509" s="1798" t="s">
        <v>10</v>
      </c>
      <c r="F509" s="1798" t="s">
        <v>10</v>
      </c>
      <c r="G509" s="1798" t="s">
        <v>10</v>
      </c>
      <c r="H509" s="1798" t="s">
        <v>10</v>
      </c>
      <c r="I509" s="1798" t="s">
        <v>10</v>
      </c>
      <c r="J509" s="1798" t="s">
        <v>10</v>
      </c>
      <c r="K509" s="1798" t="s">
        <v>10</v>
      </c>
      <c r="L509" s="1797">
        <v>32.493000000000002</v>
      </c>
      <c r="M509" s="1816" t="s">
        <v>10</v>
      </c>
      <c r="N509" s="1816" t="s">
        <v>10</v>
      </c>
      <c r="O509" s="1816" t="s">
        <v>10</v>
      </c>
      <c r="P509" s="1816" t="s">
        <v>10</v>
      </c>
      <c r="Q509" s="1817" t="s">
        <v>10</v>
      </c>
      <c r="R509" s="1816" t="s">
        <v>10</v>
      </c>
      <c r="S509" s="1816" t="s">
        <v>10</v>
      </c>
      <c r="T509" s="1816" t="s">
        <v>10</v>
      </c>
      <c r="U509" s="1816" t="s">
        <v>10</v>
      </c>
      <c r="V509" s="1865" t="s">
        <v>10</v>
      </c>
      <c r="W509" s="1899"/>
    </row>
    <row r="510" spans="1:23" ht="15" customHeight="1" x14ac:dyDescent="0.2">
      <c r="A510" s="1889"/>
      <c r="B510" s="1801" t="s">
        <v>51</v>
      </c>
      <c r="C510" s="1798" t="s">
        <v>10</v>
      </c>
      <c r="D510" s="1798" t="s">
        <v>10</v>
      </c>
      <c r="E510" s="1798" t="s">
        <v>10</v>
      </c>
      <c r="F510" s="1798" t="s">
        <v>10</v>
      </c>
      <c r="G510" s="1798" t="s">
        <v>10</v>
      </c>
      <c r="H510" s="1798" t="s">
        <v>10</v>
      </c>
      <c r="I510" s="1798" t="s">
        <v>10</v>
      </c>
      <c r="J510" s="1798" t="s">
        <v>10</v>
      </c>
      <c r="K510" s="1798" t="s">
        <v>10</v>
      </c>
      <c r="L510" s="1797">
        <v>35.186999999999998</v>
      </c>
      <c r="M510" s="1816" t="s">
        <v>10</v>
      </c>
      <c r="N510" s="1816" t="s">
        <v>10</v>
      </c>
      <c r="O510" s="1816" t="s">
        <v>10</v>
      </c>
      <c r="P510" s="1816" t="s">
        <v>10</v>
      </c>
      <c r="Q510" s="1817" t="s">
        <v>10</v>
      </c>
      <c r="R510" s="1816" t="s">
        <v>10</v>
      </c>
      <c r="S510" s="1816" t="s">
        <v>10</v>
      </c>
      <c r="T510" s="1816" t="s">
        <v>10</v>
      </c>
      <c r="U510" s="1816" t="s">
        <v>10</v>
      </c>
      <c r="V510" s="1818" t="s">
        <v>10</v>
      </c>
      <c r="W510" s="1899"/>
    </row>
    <row r="511" spans="1:23" ht="15" customHeight="1" x14ac:dyDescent="0.2">
      <c r="A511" s="1890"/>
      <c r="B511" s="1801" t="s">
        <v>115</v>
      </c>
      <c r="C511" s="1798" t="s">
        <v>10</v>
      </c>
      <c r="D511" s="1798" t="s">
        <v>10</v>
      </c>
      <c r="E511" s="1798" t="s">
        <v>10</v>
      </c>
      <c r="F511" s="1798" t="s">
        <v>10</v>
      </c>
      <c r="G511" s="1798" t="s">
        <v>10</v>
      </c>
      <c r="H511" s="1798" t="s">
        <v>10</v>
      </c>
      <c r="I511" s="1798" t="s">
        <v>10</v>
      </c>
      <c r="J511" s="1798" t="s">
        <v>10</v>
      </c>
      <c r="K511" s="1798" t="s">
        <v>10</v>
      </c>
      <c r="L511" s="1797">
        <v>21.334</v>
      </c>
      <c r="M511" s="1816" t="s">
        <v>10</v>
      </c>
      <c r="N511" s="1816" t="s">
        <v>10</v>
      </c>
      <c r="O511" s="1816" t="s">
        <v>10</v>
      </c>
      <c r="P511" s="1816" t="s">
        <v>10</v>
      </c>
      <c r="Q511" s="1817" t="s">
        <v>10</v>
      </c>
      <c r="R511" s="1816" t="s">
        <v>10</v>
      </c>
      <c r="S511" s="1816" t="s">
        <v>10</v>
      </c>
      <c r="T511" s="1816" t="s">
        <v>10</v>
      </c>
      <c r="U511" s="1816" t="s">
        <v>10</v>
      </c>
      <c r="V511" s="1818" t="s">
        <v>10</v>
      </c>
      <c r="W511" s="1899"/>
    </row>
    <row r="512" spans="1:23" ht="15" customHeight="1" x14ac:dyDescent="0.2">
      <c r="A512" s="1890"/>
      <c r="B512" s="1803" t="s">
        <v>52</v>
      </c>
      <c r="C512" s="1805" t="s">
        <v>10</v>
      </c>
      <c r="D512" s="1805" t="s">
        <v>10</v>
      </c>
      <c r="E512" s="1805" t="s">
        <v>10</v>
      </c>
      <c r="F512" s="1805" t="s">
        <v>10</v>
      </c>
      <c r="G512" s="1805" t="s">
        <v>10</v>
      </c>
      <c r="H512" s="1805" t="s">
        <v>10</v>
      </c>
      <c r="I512" s="1805" t="s">
        <v>10</v>
      </c>
      <c r="J512" s="1805" t="s">
        <v>10</v>
      </c>
      <c r="K512" s="1805" t="s">
        <v>10</v>
      </c>
      <c r="L512" s="1804">
        <v>10.984999999999999</v>
      </c>
      <c r="M512" s="1819" t="s">
        <v>10</v>
      </c>
      <c r="N512" s="1819" t="s">
        <v>10</v>
      </c>
      <c r="O512" s="1819" t="s">
        <v>10</v>
      </c>
      <c r="P512" s="1819" t="s">
        <v>10</v>
      </c>
      <c r="Q512" s="1820" t="s">
        <v>10</v>
      </c>
      <c r="R512" s="1819" t="s">
        <v>10</v>
      </c>
      <c r="S512" s="1819" t="s">
        <v>10</v>
      </c>
      <c r="T512" s="1819" t="s">
        <v>10</v>
      </c>
      <c r="U512" s="1819" t="s">
        <v>10</v>
      </c>
      <c r="V512" s="1821" t="s">
        <v>10</v>
      </c>
      <c r="W512" s="1899"/>
    </row>
    <row r="513" spans="1:23" ht="3" customHeight="1" x14ac:dyDescent="0.2">
      <c r="B513" s="1852"/>
      <c r="C513" s="1809"/>
      <c r="D513" s="1809"/>
      <c r="G513" s="1797"/>
      <c r="S513" s="1898"/>
      <c r="T513" s="1816"/>
      <c r="U513" s="1816"/>
    </row>
    <row r="514" spans="1:23" ht="63" customHeight="1" x14ac:dyDescent="0.2">
      <c r="B514" s="2013" t="s">
        <v>589</v>
      </c>
      <c r="C514" s="2014"/>
      <c r="D514" s="2014"/>
      <c r="E514" s="2014"/>
      <c r="F514" s="2014"/>
      <c r="G514" s="2014"/>
      <c r="H514" s="2014"/>
      <c r="I514" s="2014"/>
      <c r="J514" s="2014"/>
      <c r="K514" s="2014"/>
      <c r="L514" s="2014"/>
      <c r="M514" s="2014"/>
      <c r="N514" s="2014"/>
      <c r="O514" s="2014"/>
      <c r="P514" s="2014"/>
      <c r="Q514" s="2014"/>
      <c r="R514" s="2014"/>
      <c r="S514" s="2014"/>
      <c r="T514" s="2014"/>
      <c r="U514" s="2014"/>
      <c r="V514" s="2014"/>
    </row>
    <row r="515" spans="1:23" ht="15" customHeight="1" x14ac:dyDescent="0.2">
      <c r="A515" s="1899"/>
      <c r="B515" s="1899"/>
      <c r="C515" s="1899"/>
      <c r="D515" s="1899"/>
      <c r="E515" s="1899"/>
      <c r="F515" s="1899"/>
      <c r="G515" s="1899"/>
      <c r="H515" s="1899"/>
      <c r="I515" s="1899"/>
      <c r="J515" s="1899"/>
      <c r="K515" s="1899"/>
      <c r="L515" s="1899"/>
      <c r="M515" s="1899"/>
      <c r="N515" s="1899"/>
      <c r="O515" s="1899"/>
      <c r="P515" s="1899"/>
      <c r="Q515" s="1899"/>
      <c r="R515" s="1899"/>
      <c r="S515" s="1899"/>
      <c r="T515" s="1899"/>
      <c r="U515" s="1899"/>
      <c r="V515" s="1899"/>
      <c r="W515" s="1899"/>
    </row>
    <row r="516" spans="1:23" ht="63" customHeight="1" x14ac:dyDescent="0.2">
      <c r="A516" s="1875" t="s">
        <v>358</v>
      </c>
      <c r="B516" s="2001" t="s">
        <v>369</v>
      </c>
      <c r="C516" s="2002"/>
      <c r="D516" s="2002"/>
      <c r="E516" s="2002"/>
      <c r="F516" s="2002"/>
      <c r="G516" s="2002"/>
      <c r="H516" s="2002"/>
      <c r="I516" s="2002"/>
      <c r="J516" s="2002"/>
      <c r="K516" s="2002"/>
      <c r="L516" s="2002"/>
      <c r="M516" s="2002"/>
      <c r="N516" s="2002"/>
      <c r="O516" s="2002"/>
      <c r="P516" s="2002"/>
      <c r="Q516" s="2002"/>
      <c r="R516" s="2010"/>
      <c r="S516" s="1813"/>
      <c r="T516" s="1813"/>
      <c r="U516" s="1813"/>
      <c r="V516" s="1876"/>
    </row>
    <row r="517" spans="1:23" ht="63" customHeight="1" x14ac:dyDescent="0.2">
      <c r="A517" s="1787"/>
      <c r="B517" s="1788" t="s">
        <v>68</v>
      </c>
      <c r="C517" s="1790" t="s">
        <v>6</v>
      </c>
      <c r="D517" s="1790" t="s">
        <v>7</v>
      </c>
      <c r="E517" s="1790" t="s">
        <v>8</v>
      </c>
      <c r="F517" s="1791" t="s">
        <v>140</v>
      </c>
      <c r="G517" s="1792" t="s">
        <v>179</v>
      </c>
      <c r="H517" s="1792" t="s">
        <v>224</v>
      </c>
      <c r="I517" s="1792" t="s">
        <v>235</v>
      </c>
      <c r="J517" s="1792" t="s">
        <v>288</v>
      </c>
      <c r="K517" s="1792" t="s">
        <v>323</v>
      </c>
      <c r="L517" s="1792" t="s">
        <v>335</v>
      </c>
      <c r="M517" s="1814" t="s">
        <v>386</v>
      </c>
      <c r="N517" s="1793" t="s">
        <v>410</v>
      </c>
      <c r="O517" s="1793" t="s">
        <v>425</v>
      </c>
      <c r="P517" s="1793" t="s">
        <v>458</v>
      </c>
      <c r="Q517" s="1815" t="s">
        <v>600</v>
      </c>
      <c r="R517" s="1793" t="s">
        <v>653</v>
      </c>
      <c r="S517" s="1793" t="s">
        <v>660</v>
      </c>
      <c r="T517" s="1793" t="s">
        <v>700</v>
      </c>
      <c r="U517" s="1793" t="s">
        <v>704</v>
      </c>
      <c r="V517" s="1794" t="s">
        <v>706</v>
      </c>
    </row>
    <row r="518" spans="1:23" ht="15" customHeight="1" x14ac:dyDescent="0.2">
      <c r="A518" s="1889"/>
      <c r="B518" s="1796" t="s">
        <v>50</v>
      </c>
      <c r="C518" s="1798" t="s">
        <v>10</v>
      </c>
      <c r="D518" s="1798" t="s">
        <v>10</v>
      </c>
      <c r="E518" s="1798" t="s">
        <v>10</v>
      </c>
      <c r="F518" s="1798" t="s">
        <v>10</v>
      </c>
      <c r="G518" s="1798" t="s">
        <v>10</v>
      </c>
      <c r="H518" s="1798" t="s">
        <v>10</v>
      </c>
      <c r="I518" s="1798" t="s">
        <v>10</v>
      </c>
      <c r="J518" s="1798" t="s">
        <v>10</v>
      </c>
      <c r="K518" s="1798" t="s">
        <v>10</v>
      </c>
      <c r="L518" s="1797">
        <v>21.405000000000001</v>
      </c>
      <c r="M518" s="1816" t="s">
        <v>10</v>
      </c>
      <c r="N518" s="1816" t="s">
        <v>10</v>
      </c>
      <c r="O518" s="1816" t="s">
        <v>10</v>
      </c>
      <c r="P518" s="1816" t="s">
        <v>10</v>
      </c>
      <c r="Q518" s="1817" t="s">
        <v>10</v>
      </c>
      <c r="R518" s="1816" t="s">
        <v>10</v>
      </c>
      <c r="S518" s="1816" t="s">
        <v>10</v>
      </c>
      <c r="T518" s="1816" t="s">
        <v>10</v>
      </c>
      <c r="U518" s="1816" t="s">
        <v>10</v>
      </c>
      <c r="V518" s="1865" t="s">
        <v>10</v>
      </c>
      <c r="W518" s="1899"/>
    </row>
    <row r="519" spans="1:23" ht="15" customHeight="1" x14ac:dyDescent="0.2">
      <c r="A519" s="1889"/>
      <c r="B519" s="1801" t="s">
        <v>51</v>
      </c>
      <c r="C519" s="1798" t="s">
        <v>10</v>
      </c>
      <c r="D519" s="1798" t="s">
        <v>10</v>
      </c>
      <c r="E519" s="1798" t="s">
        <v>10</v>
      </c>
      <c r="F519" s="1798" t="s">
        <v>10</v>
      </c>
      <c r="G519" s="1798" t="s">
        <v>10</v>
      </c>
      <c r="H519" s="1798" t="s">
        <v>10</v>
      </c>
      <c r="I519" s="1798" t="s">
        <v>10</v>
      </c>
      <c r="J519" s="1798" t="s">
        <v>10</v>
      </c>
      <c r="K519" s="1798" t="s">
        <v>10</v>
      </c>
      <c r="L519" s="1797">
        <v>30.875</v>
      </c>
      <c r="M519" s="1816" t="s">
        <v>10</v>
      </c>
      <c r="N519" s="1816" t="s">
        <v>10</v>
      </c>
      <c r="O519" s="1816" t="s">
        <v>10</v>
      </c>
      <c r="P519" s="1816" t="s">
        <v>10</v>
      </c>
      <c r="Q519" s="1817" t="s">
        <v>10</v>
      </c>
      <c r="R519" s="1816" t="s">
        <v>10</v>
      </c>
      <c r="S519" s="1816" t="s">
        <v>10</v>
      </c>
      <c r="T519" s="1816" t="s">
        <v>10</v>
      </c>
      <c r="U519" s="1816" t="s">
        <v>10</v>
      </c>
      <c r="V519" s="1818" t="s">
        <v>10</v>
      </c>
      <c r="W519" s="1899"/>
    </row>
    <row r="520" spans="1:23" ht="15" customHeight="1" x14ac:dyDescent="0.2">
      <c r="A520" s="1890"/>
      <c r="B520" s="1801" t="s">
        <v>115</v>
      </c>
      <c r="C520" s="1798" t="s">
        <v>10</v>
      </c>
      <c r="D520" s="1798" t="s">
        <v>10</v>
      </c>
      <c r="E520" s="1798" t="s">
        <v>10</v>
      </c>
      <c r="F520" s="1798" t="s">
        <v>10</v>
      </c>
      <c r="G520" s="1798" t="s">
        <v>10</v>
      </c>
      <c r="H520" s="1798" t="s">
        <v>10</v>
      </c>
      <c r="I520" s="1798" t="s">
        <v>10</v>
      </c>
      <c r="J520" s="1798" t="s">
        <v>10</v>
      </c>
      <c r="K520" s="1798" t="s">
        <v>10</v>
      </c>
      <c r="L520" s="1797">
        <v>32.9</v>
      </c>
      <c r="M520" s="1816" t="s">
        <v>10</v>
      </c>
      <c r="N520" s="1816" t="s">
        <v>10</v>
      </c>
      <c r="O520" s="1816" t="s">
        <v>10</v>
      </c>
      <c r="P520" s="1816" t="s">
        <v>10</v>
      </c>
      <c r="Q520" s="1817" t="s">
        <v>10</v>
      </c>
      <c r="R520" s="1816" t="s">
        <v>10</v>
      </c>
      <c r="S520" s="1816" t="s">
        <v>10</v>
      </c>
      <c r="T520" s="1816" t="s">
        <v>10</v>
      </c>
      <c r="U520" s="1816" t="s">
        <v>10</v>
      </c>
      <c r="V520" s="1818" t="s">
        <v>10</v>
      </c>
      <c r="W520" s="1899"/>
    </row>
    <row r="521" spans="1:23" ht="15" customHeight="1" x14ac:dyDescent="0.2">
      <c r="A521" s="1890"/>
      <c r="B521" s="1803" t="s">
        <v>52</v>
      </c>
      <c r="C521" s="1805" t="s">
        <v>10</v>
      </c>
      <c r="D521" s="1805" t="s">
        <v>10</v>
      </c>
      <c r="E521" s="1805" t="s">
        <v>10</v>
      </c>
      <c r="F521" s="1805" t="s">
        <v>10</v>
      </c>
      <c r="G521" s="1805" t="s">
        <v>10</v>
      </c>
      <c r="H521" s="1805" t="s">
        <v>10</v>
      </c>
      <c r="I521" s="1805" t="s">
        <v>10</v>
      </c>
      <c r="J521" s="1805" t="s">
        <v>10</v>
      </c>
      <c r="K521" s="1805" t="s">
        <v>10</v>
      </c>
      <c r="L521" s="1804">
        <v>14.82</v>
      </c>
      <c r="M521" s="1819" t="s">
        <v>10</v>
      </c>
      <c r="N521" s="1819" t="s">
        <v>10</v>
      </c>
      <c r="O521" s="1819" t="s">
        <v>10</v>
      </c>
      <c r="P521" s="1819" t="s">
        <v>10</v>
      </c>
      <c r="Q521" s="1820" t="s">
        <v>10</v>
      </c>
      <c r="R521" s="1819" t="s">
        <v>10</v>
      </c>
      <c r="S521" s="1819" t="s">
        <v>10</v>
      </c>
      <c r="T521" s="1819" t="s">
        <v>10</v>
      </c>
      <c r="U521" s="1819" t="s">
        <v>10</v>
      </c>
      <c r="V521" s="1821" t="s">
        <v>10</v>
      </c>
      <c r="W521" s="1899"/>
    </row>
    <row r="522" spans="1:23" ht="3" customHeight="1" x14ac:dyDescent="0.2">
      <c r="B522" s="1852"/>
      <c r="C522" s="1809"/>
      <c r="D522" s="1809"/>
      <c r="G522" s="1797"/>
      <c r="S522" s="1898"/>
      <c r="T522" s="1816"/>
      <c r="U522" s="1816"/>
    </row>
    <row r="523" spans="1:23" ht="63" customHeight="1" x14ac:dyDescent="0.2">
      <c r="B523" s="2013" t="s">
        <v>590</v>
      </c>
      <c r="C523" s="2014"/>
      <c r="D523" s="2014"/>
      <c r="E523" s="2014"/>
      <c r="F523" s="2014"/>
      <c r="G523" s="2014"/>
      <c r="H523" s="2014"/>
      <c r="I523" s="2014"/>
      <c r="J523" s="2014"/>
      <c r="K523" s="2014"/>
      <c r="L523" s="2014"/>
      <c r="M523" s="2014"/>
      <c r="N523" s="2014"/>
      <c r="O523" s="2014"/>
      <c r="P523" s="2014"/>
      <c r="Q523" s="2014"/>
      <c r="R523" s="2014"/>
      <c r="S523" s="2014"/>
      <c r="T523" s="2014"/>
      <c r="U523" s="2014"/>
      <c r="V523" s="2014"/>
    </row>
    <row r="524" spans="1:23" ht="15" customHeight="1" x14ac:dyDescent="0.2">
      <c r="A524" s="1899"/>
      <c r="B524" s="1899"/>
      <c r="C524" s="1899"/>
      <c r="D524" s="1899"/>
      <c r="E524" s="1899"/>
      <c r="F524" s="1899"/>
      <c r="G524" s="1899"/>
      <c r="H524" s="1899"/>
      <c r="I524" s="1899"/>
      <c r="J524" s="1899"/>
      <c r="K524" s="1899"/>
      <c r="L524" s="1899"/>
      <c r="M524" s="1899"/>
      <c r="N524" s="1899"/>
      <c r="O524" s="1899"/>
      <c r="P524" s="1899"/>
      <c r="Q524" s="1899"/>
      <c r="R524" s="1899"/>
      <c r="S524" s="1899"/>
      <c r="T524" s="1899"/>
      <c r="U524" s="1899"/>
      <c r="V524" s="1899"/>
      <c r="W524" s="1899"/>
    </row>
    <row r="525" spans="1:23" ht="63" customHeight="1" x14ac:dyDescent="0.2">
      <c r="A525" s="1875" t="s">
        <v>359</v>
      </c>
      <c r="B525" s="2001" t="s">
        <v>368</v>
      </c>
      <c r="C525" s="2002"/>
      <c r="D525" s="2002"/>
      <c r="E525" s="2002"/>
      <c r="F525" s="2002"/>
      <c r="G525" s="2002"/>
      <c r="H525" s="2002"/>
      <c r="I525" s="2002"/>
      <c r="J525" s="2002"/>
      <c r="K525" s="2002"/>
      <c r="L525" s="2002"/>
      <c r="M525" s="2002"/>
      <c r="N525" s="2002"/>
      <c r="O525" s="2002"/>
      <c r="P525" s="2002"/>
      <c r="Q525" s="2002"/>
      <c r="R525" s="2010"/>
      <c r="S525" s="1813"/>
      <c r="T525" s="1813"/>
      <c r="U525" s="1813"/>
      <c r="V525" s="1876"/>
    </row>
    <row r="526" spans="1:23" ht="63" customHeight="1" x14ac:dyDescent="0.2">
      <c r="A526" s="1787"/>
      <c r="B526" s="1788" t="s">
        <v>68</v>
      </c>
      <c r="C526" s="1790" t="s">
        <v>6</v>
      </c>
      <c r="D526" s="1790" t="s">
        <v>7</v>
      </c>
      <c r="E526" s="1790" t="s">
        <v>8</v>
      </c>
      <c r="F526" s="1791" t="s">
        <v>140</v>
      </c>
      <c r="G526" s="1792" t="s">
        <v>179</v>
      </c>
      <c r="H526" s="1792" t="s">
        <v>224</v>
      </c>
      <c r="I526" s="1792" t="s">
        <v>235</v>
      </c>
      <c r="J526" s="1792" t="s">
        <v>288</v>
      </c>
      <c r="K526" s="1792" t="s">
        <v>323</v>
      </c>
      <c r="L526" s="1792" t="s">
        <v>335</v>
      </c>
      <c r="M526" s="1814" t="s">
        <v>386</v>
      </c>
      <c r="N526" s="1793" t="s">
        <v>410</v>
      </c>
      <c r="O526" s="1793" t="s">
        <v>425</v>
      </c>
      <c r="P526" s="1793" t="s">
        <v>458</v>
      </c>
      <c r="Q526" s="1815" t="s">
        <v>600</v>
      </c>
      <c r="R526" s="1793" t="s">
        <v>653</v>
      </c>
      <c r="S526" s="1793" t="s">
        <v>660</v>
      </c>
      <c r="T526" s="1793" t="s">
        <v>700</v>
      </c>
      <c r="U526" s="1793" t="s">
        <v>704</v>
      </c>
      <c r="V526" s="1794" t="s">
        <v>706</v>
      </c>
    </row>
    <row r="527" spans="1:23" ht="15" customHeight="1" x14ac:dyDescent="0.2">
      <c r="A527" s="1889"/>
      <c r="B527" s="1796" t="s">
        <v>50</v>
      </c>
      <c r="C527" s="1798" t="s">
        <v>10</v>
      </c>
      <c r="D527" s="1798" t="s">
        <v>10</v>
      </c>
      <c r="E527" s="1798" t="s">
        <v>10</v>
      </c>
      <c r="F527" s="1798" t="s">
        <v>10</v>
      </c>
      <c r="G527" s="1798" t="s">
        <v>10</v>
      </c>
      <c r="H527" s="1798" t="s">
        <v>10</v>
      </c>
      <c r="I527" s="1798" t="s">
        <v>10</v>
      </c>
      <c r="J527" s="1798" t="s">
        <v>10</v>
      </c>
      <c r="K527" s="1798" t="s">
        <v>10</v>
      </c>
      <c r="L527" s="1797">
        <v>19.725000000000001</v>
      </c>
      <c r="M527" s="1816" t="s">
        <v>10</v>
      </c>
      <c r="N527" s="1816" t="s">
        <v>10</v>
      </c>
      <c r="O527" s="1816" t="s">
        <v>10</v>
      </c>
      <c r="P527" s="1816" t="s">
        <v>10</v>
      </c>
      <c r="Q527" s="1817" t="s">
        <v>10</v>
      </c>
      <c r="R527" s="1816" t="s">
        <v>10</v>
      </c>
      <c r="S527" s="1816" t="s">
        <v>10</v>
      </c>
      <c r="T527" s="1816" t="s">
        <v>10</v>
      </c>
      <c r="U527" s="1816" t="s">
        <v>10</v>
      </c>
      <c r="V527" s="1865" t="s">
        <v>10</v>
      </c>
      <c r="W527" s="1899"/>
    </row>
    <row r="528" spans="1:23" ht="15" customHeight="1" x14ac:dyDescent="0.2">
      <c r="A528" s="1889"/>
      <c r="B528" s="1801" t="s">
        <v>51</v>
      </c>
      <c r="C528" s="1798" t="s">
        <v>10</v>
      </c>
      <c r="D528" s="1798" t="s">
        <v>10</v>
      </c>
      <c r="E528" s="1798" t="s">
        <v>10</v>
      </c>
      <c r="F528" s="1798" t="s">
        <v>10</v>
      </c>
      <c r="G528" s="1798" t="s">
        <v>10</v>
      </c>
      <c r="H528" s="1798" t="s">
        <v>10</v>
      </c>
      <c r="I528" s="1798" t="s">
        <v>10</v>
      </c>
      <c r="J528" s="1798" t="s">
        <v>10</v>
      </c>
      <c r="K528" s="1798" t="s">
        <v>10</v>
      </c>
      <c r="L528" s="1797">
        <v>45.288000000000004</v>
      </c>
      <c r="M528" s="1816" t="s">
        <v>10</v>
      </c>
      <c r="N528" s="1816" t="s">
        <v>10</v>
      </c>
      <c r="O528" s="1816" t="s">
        <v>10</v>
      </c>
      <c r="P528" s="1816" t="s">
        <v>10</v>
      </c>
      <c r="Q528" s="1817" t="s">
        <v>10</v>
      </c>
      <c r="R528" s="1816" t="s">
        <v>10</v>
      </c>
      <c r="S528" s="1816" t="s">
        <v>10</v>
      </c>
      <c r="T528" s="1816" t="s">
        <v>10</v>
      </c>
      <c r="U528" s="1816" t="s">
        <v>10</v>
      </c>
      <c r="V528" s="1818" t="s">
        <v>10</v>
      </c>
      <c r="W528" s="1899"/>
    </row>
    <row r="529" spans="1:31" ht="15" customHeight="1" x14ac:dyDescent="0.2">
      <c r="A529" s="1890"/>
      <c r="B529" s="1801" t="s">
        <v>115</v>
      </c>
      <c r="C529" s="1798" t="s">
        <v>10</v>
      </c>
      <c r="D529" s="1798" t="s">
        <v>10</v>
      </c>
      <c r="E529" s="1798" t="s">
        <v>10</v>
      </c>
      <c r="F529" s="1798" t="s">
        <v>10</v>
      </c>
      <c r="G529" s="1798" t="s">
        <v>10</v>
      </c>
      <c r="H529" s="1798" t="s">
        <v>10</v>
      </c>
      <c r="I529" s="1798" t="s">
        <v>10</v>
      </c>
      <c r="J529" s="1798" t="s">
        <v>10</v>
      </c>
      <c r="K529" s="1798" t="s">
        <v>10</v>
      </c>
      <c r="L529" s="1797">
        <v>24.993000000000002</v>
      </c>
      <c r="M529" s="1816" t="s">
        <v>10</v>
      </c>
      <c r="N529" s="1816" t="s">
        <v>10</v>
      </c>
      <c r="O529" s="1816" t="s">
        <v>10</v>
      </c>
      <c r="P529" s="1816" t="s">
        <v>10</v>
      </c>
      <c r="Q529" s="1817" t="s">
        <v>10</v>
      </c>
      <c r="R529" s="1816" t="s">
        <v>10</v>
      </c>
      <c r="S529" s="1816" t="s">
        <v>10</v>
      </c>
      <c r="T529" s="1816" t="s">
        <v>10</v>
      </c>
      <c r="U529" s="1816" t="s">
        <v>10</v>
      </c>
      <c r="V529" s="1818" t="s">
        <v>10</v>
      </c>
      <c r="W529" s="1899"/>
    </row>
    <row r="530" spans="1:31" ht="15" customHeight="1" x14ac:dyDescent="0.2">
      <c r="A530" s="1890"/>
      <c r="B530" s="1803" t="s">
        <v>52</v>
      </c>
      <c r="C530" s="1805" t="s">
        <v>10</v>
      </c>
      <c r="D530" s="1805" t="s">
        <v>10</v>
      </c>
      <c r="E530" s="1805" t="s">
        <v>10</v>
      </c>
      <c r="F530" s="1805" t="s">
        <v>10</v>
      </c>
      <c r="G530" s="1805" t="s">
        <v>10</v>
      </c>
      <c r="H530" s="1805" t="s">
        <v>10</v>
      </c>
      <c r="I530" s="1805" t="s">
        <v>10</v>
      </c>
      <c r="J530" s="1805" t="s">
        <v>10</v>
      </c>
      <c r="K530" s="1805" t="s">
        <v>10</v>
      </c>
      <c r="L530" s="1804">
        <v>9.995000000000001</v>
      </c>
      <c r="M530" s="1819" t="s">
        <v>10</v>
      </c>
      <c r="N530" s="1819" t="s">
        <v>10</v>
      </c>
      <c r="O530" s="1819" t="s">
        <v>10</v>
      </c>
      <c r="P530" s="1819" t="s">
        <v>10</v>
      </c>
      <c r="Q530" s="1820" t="s">
        <v>10</v>
      </c>
      <c r="R530" s="1819" t="s">
        <v>10</v>
      </c>
      <c r="S530" s="1819" t="s">
        <v>10</v>
      </c>
      <c r="T530" s="1819" t="s">
        <v>10</v>
      </c>
      <c r="U530" s="1819" t="s">
        <v>10</v>
      </c>
      <c r="V530" s="1821" t="s">
        <v>10</v>
      </c>
      <c r="W530" s="1899"/>
    </row>
    <row r="531" spans="1:31" ht="3" customHeight="1" x14ac:dyDescent="0.2">
      <c r="B531" s="1852"/>
      <c r="C531" s="1809"/>
      <c r="D531" s="1809"/>
      <c r="G531" s="1797"/>
      <c r="S531" s="1898"/>
      <c r="T531" s="1816"/>
      <c r="U531" s="1816"/>
    </row>
    <row r="532" spans="1:31" ht="63" customHeight="1" x14ac:dyDescent="0.2">
      <c r="B532" s="2013" t="s">
        <v>591</v>
      </c>
      <c r="C532" s="2014"/>
      <c r="D532" s="2014"/>
      <c r="E532" s="2014"/>
      <c r="F532" s="2014"/>
      <c r="G532" s="2014"/>
      <c r="H532" s="2014"/>
      <c r="I532" s="2014"/>
      <c r="J532" s="2014"/>
      <c r="K532" s="2014"/>
      <c r="L532" s="2014"/>
      <c r="M532" s="2014"/>
      <c r="N532" s="2014"/>
      <c r="O532" s="2014"/>
      <c r="P532" s="2014"/>
      <c r="Q532" s="2014"/>
      <c r="R532" s="2014"/>
      <c r="S532" s="2014"/>
      <c r="T532" s="2014"/>
      <c r="U532" s="2014"/>
      <c r="V532" s="2014"/>
    </row>
    <row r="533" spans="1:31" ht="15" customHeight="1" x14ac:dyDescent="0.2">
      <c r="A533" s="1899"/>
      <c r="B533" s="1899"/>
      <c r="C533" s="1899"/>
      <c r="D533" s="1899"/>
      <c r="E533" s="1899"/>
      <c r="F533" s="1899"/>
      <c r="G533" s="1899"/>
      <c r="H533" s="1899"/>
      <c r="I533" s="1899"/>
      <c r="J533" s="1899"/>
      <c r="K533" s="1899"/>
      <c r="L533" s="1899"/>
      <c r="M533" s="1899"/>
      <c r="N533" s="1899"/>
      <c r="O533" s="1899"/>
      <c r="P533" s="1899"/>
      <c r="Q533" s="1899"/>
      <c r="R533" s="1899"/>
      <c r="S533" s="1899"/>
      <c r="T533" s="1899"/>
      <c r="U533" s="1899"/>
      <c r="V533" s="1899"/>
      <c r="W533" s="1899"/>
    </row>
    <row r="534" spans="1:31" ht="63" customHeight="1" x14ac:dyDescent="0.2">
      <c r="A534" s="1875" t="s">
        <v>360</v>
      </c>
      <c r="B534" s="2001" t="s">
        <v>367</v>
      </c>
      <c r="C534" s="2002"/>
      <c r="D534" s="2002"/>
      <c r="E534" s="2002"/>
      <c r="F534" s="2002"/>
      <c r="G534" s="2002"/>
      <c r="H534" s="2002"/>
      <c r="I534" s="2002"/>
      <c r="J534" s="2002"/>
      <c r="K534" s="2002"/>
      <c r="L534" s="2002"/>
      <c r="M534" s="2002"/>
      <c r="N534" s="2002"/>
      <c r="O534" s="2002"/>
      <c r="P534" s="2002"/>
      <c r="Q534" s="2002"/>
      <c r="R534" s="2010"/>
      <c r="S534" s="1813"/>
      <c r="T534" s="1813"/>
      <c r="U534" s="1813"/>
      <c r="V534" s="1876"/>
    </row>
    <row r="535" spans="1:31" ht="63" customHeight="1" x14ac:dyDescent="0.2">
      <c r="A535" s="1787"/>
      <c r="B535" s="1788" t="s">
        <v>68</v>
      </c>
      <c r="C535" s="1790" t="s">
        <v>6</v>
      </c>
      <c r="D535" s="1790" t="s">
        <v>7</v>
      </c>
      <c r="E535" s="1790" t="s">
        <v>8</v>
      </c>
      <c r="F535" s="1791" t="s">
        <v>140</v>
      </c>
      <c r="G535" s="1792" t="s">
        <v>179</v>
      </c>
      <c r="H535" s="1792" t="s">
        <v>224</v>
      </c>
      <c r="I535" s="1792" t="s">
        <v>235</v>
      </c>
      <c r="J535" s="1792" t="s">
        <v>288</v>
      </c>
      <c r="K535" s="1792" t="s">
        <v>323</v>
      </c>
      <c r="L535" s="1792" t="s">
        <v>335</v>
      </c>
      <c r="M535" s="1814" t="s">
        <v>386</v>
      </c>
      <c r="N535" s="1793" t="s">
        <v>410</v>
      </c>
      <c r="O535" s="1793" t="s">
        <v>425</v>
      </c>
      <c r="P535" s="1793" t="s">
        <v>458</v>
      </c>
      <c r="Q535" s="1815" t="s">
        <v>600</v>
      </c>
      <c r="R535" s="1793" t="s">
        <v>653</v>
      </c>
      <c r="S535" s="1793" t="s">
        <v>660</v>
      </c>
      <c r="T535" s="1793" t="s">
        <v>700</v>
      </c>
      <c r="U535" s="1793" t="s">
        <v>704</v>
      </c>
      <c r="V535" s="1794" t="s">
        <v>706</v>
      </c>
    </row>
    <row r="536" spans="1:31" ht="15" customHeight="1" x14ac:dyDescent="0.2">
      <c r="A536" s="1889"/>
      <c r="B536" s="1796" t="s">
        <v>50</v>
      </c>
      <c r="C536" s="1798" t="s">
        <v>10</v>
      </c>
      <c r="D536" s="1798" t="s">
        <v>10</v>
      </c>
      <c r="E536" s="1798" t="s">
        <v>10</v>
      </c>
      <c r="F536" s="1798" t="s">
        <v>10</v>
      </c>
      <c r="G536" s="1798" t="s">
        <v>10</v>
      </c>
      <c r="H536" s="1798" t="s">
        <v>10</v>
      </c>
      <c r="I536" s="1798" t="s">
        <v>10</v>
      </c>
      <c r="J536" s="1798" t="s">
        <v>10</v>
      </c>
      <c r="K536" s="1798" t="s">
        <v>10</v>
      </c>
      <c r="L536" s="1797">
        <v>25.553000000000001</v>
      </c>
      <c r="M536" s="1816" t="s">
        <v>10</v>
      </c>
      <c r="N536" s="1816" t="s">
        <v>10</v>
      </c>
      <c r="O536" s="1816" t="s">
        <v>10</v>
      </c>
      <c r="P536" s="1816" t="s">
        <v>10</v>
      </c>
      <c r="Q536" s="1817" t="s">
        <v>10</v>
      </c>
      <c r="R536" s="1816" t="s">
        <v>10</v>
      </c>
      <c r="S536" s="1816" t="s">
        <v>10</v>
      </c>
      <c r="T536" s="1816" t="s">
        <v>10</v>
      </c>
      <c r="U536" s="1816" t="s">
        <v>10</v>
      </c>
      <c r="V536" s="1865" t="s">
        <v>10</v>
      </c>
      <c r="W536" s="1899"/>
    </row>
    <row r="537" spans="1:31" ht="15" customHeight="1" x14ac:dyDescent="0.2">
      <c r="A537" s="1889"/>
      <c r="B537" s="1801" t="s">
        <v>51</v>
      </c>
      <c r="C537" s="1798" t="s">
        <v>10</v>
      </c>
      <c r="D537" s="1798" t="s">
        <v>10</v>
      </c>
      <c r="E537" s="1798" t="s">
        <v>10</v>
      </c>
      <c r="F537" s="1798" t="s">
        <v>10</v>
      </c>
      <c r="G537" s="1798" t="s">
        <v>10</v>
      </c>
      <c r="H537" s="1798" t="s">
        <v>10</v>
      </c>
      <c r="I537" s="1798" t="s">
        <v>10</v>
      </c>
      <c r="J537" s="1798" t="s">
        <v>10</v>
      </c>
      <c r="K537" s="1798" t="s">
        <v>10</v>
      </c>
      <c r="L537" s="1797">
        <v>29.526</v>
      </c>
      <c r="M537" s="1816" t="s">
        <v>10</v>
      </c>
      <c r="N537" s="1816" t="s">
        <v>10</v>
      </c>
      <c r="O537" s="1816" t="s">
        <v>10</v>
      </c>
      <c r="P537" s="1816" t="s">
        <v>10</v>
      </c>
      <c r="Q537" s="1817" t="s">
        <v>10</v>
      </c>
      <c r="R537" s="1816" t="s">
        <v>10</v>
      </c>
      <c r="S537" s="1816" t="s">
        <v>10</v>
      </c>
      <c r="T537" s="1816" t="s">
        <v>10</v>
      </c>
      <c r="U537" s="1816" t="s">
        <v>10</v>
      </c>
      <c r="V537" s="1818" t="s">
        <v>10</v>
      </c>
      <c r="W537" s="1899"/>
    </row>
    <row r="538" spans="1:31" ht="15" customHeight="1" x14ac:dyDescent="0.2">
      <c r="A538" s="1890"/>
      <c r="B538" s="1801" t="s">
        <v>115</v>
      </c>
      <c r="C538" s="1798" t="s">
        <v>10</v>
      </c>
      <c r="D538" s="1798" t="s">
        <v>10</v>
      </c>
      <c r="E538" s="1798" t="s">
        <v>10</v>
      </c>
      <c r="F538" s="1798" t="s">
        <v>10</v>
      </c>
      <c r="G538" s="1798" t="s">
        <v>10</v>
      </c>
      <c r="H538" s="1798" t="s">
        <v>10</v>
      </c>
      <c r="I538" s="1798" t="s">
        <v>10</v>
      </c>
      <c r="J538" s="1798" t="s">
        <v>10</v>
      </c>
      <c r="K538" s="1798" t="s">
        <v>10</v>
      </c>
      <c r="L538" s="1797">
        <v>27.193000000000001</v>
      </c>
      <c r="M538" s="1816" t="s">
        <v>10</v>
      </c>
      <c r="N538" s="1816" t="s">
        <v>10</v>
      </c>
      <c r="O538" s="1816" t="s">
        <v>10</v>
      </c>
      <c r="P538" s="1816" t="s">
        <v>10</v>
      </c>
      <c r="Q538" s="1817" t="s">
        <v>10</v>
      </c>
      <c r="R538" s="1816" t="s">
        <v>10</v>
      </c>
      <c r="S538" s="1816" t="s">
        <v>10</v>
      </c>
      <c r="T538" s="1816" t="s">
        <v>10</v>
      </c>
      <c r="U538" s="1816" t="s">
        <v>10</v>
      </c>
      <c r="V538" s="1818" t="s">
        <v>10</v>
      </c>
      <c r="W538" s="1899"/>
    </row>
    <row r="539" spans="1:31" ht="15" customHeight="1" x14ac:dyDescent="0.2">
      <c r="A539" s="1890"/>
      <c r="B539" s="1803" t="s">
        <v>52</v>
      </c>
      <c r="C539" s="1805" t="s">
        <v>10</v>
      </c>
      <c r="D539" s="1805" t="s">
        <v>10</v>
      </c>
      <c r="E539" s="1805" t="s">
        <v>10</v>
      </c>
      <c r="F539" s="1805" t="s">
        <v>10</v>
      </c>
      <c r="G539" s="1805" t="s">
        <v>10</v>
      </c>
      <c r="H539" s="1805" t="s">
        <v>10</v>
      </c>
      <c r="I539" s="1805" t="s">
        <v>10</v>
      </c>
      <c r="J539" s="1805" t="s">
        <v>10</v>
      </c>
      <c r="K539" s="1805" t="s">
        <v>10</v>
      </c>
      <c r="L539" s="1804">
        <v>17.728000000000002</v>
      </c>
      <c r="M539" s="1819" t="s">
        <v>10</v>
      </c>
      <c r="N539" s="1819" t="s">
        <v>10</v>
      </c>
      <c r="O539" s="1819" t="s">
        <v>10</v>
      </c>
      <c r="P539" s="1819" t="s">
        <v>10</v>
      </c>
      <c r="Q539" s="1820" t="s">
        <v>10</v>
      </c>
      <c r="R539" s="1819" t="s">
        <v>10</v>
      </c>
      <c r="S539" s="1816" t="s">
        <v>10</v>
      </c>
      <c r="T539" s="1819" t="s">
        <v>10</v>
      </c>
      <c r="U539" s="1819" t="s">
        <v>10</v>
      </c>
      <c r="V539" s="1821" t="s">
        <v>10</v>
      </c>
      <c r="W539" s="1899"/>
    </row>
    <row r="540" spans="1:31" ht="3" customHeight="1" x14ac:dyDescent="0.2">
      <c r="B540" s="1852"/>
      <c r="C540" s="1809"/>
      <c r="D540" s="1809"/>
      <c r="G540" s="1797"/>
      <c r="S540" s="1898"/>
      <c r="T540" s="1816"/>
      <c r="U540" s="1816"/>
    </row>
    <row r="541" spans="1:31" ht="63" customHeight="1" x14ac:dyDescent="0.2">
      <c r="B541" s="2013" t="s">
        <v>592</v>
      </c>
      <c r="C541" s="2014"/>
      <c r="D541" s="2014"/>
      <c r="E541" s="2014"/>
      <c r="F541" s="2014"/>
      <c r="G541" s="2014"/>
      <c r="H541" s="2014"/>
      <c r="I541" s="2014"/>
      <c r="J541" s="2014"/>
      <c r="K541" s="2014"/>
      <c r="L541" s="2014"/>
      <c r="M541" s="2014"/>
      <c r="N541" s="2014"/>
      <c r="O541" s="2014"/>
      <c r="P541" s="2014"/>
      <c r="Q541" s="2014"/>
      <c r="R541" s="2014"/>
      <c r="S541" s="2014"/>
      <c r="T541" s="2014"/>
      <c r="U541" s="2014"/>
      <c r="V541" s="2014"/>
      <c r="W541" s="1811"/>
      <c r="X541" s="1811"/>
      <c r="Y541" s="1811"/>
      <c r="Z541" s="1811"/>
      <c r="AA541" s="1811"/>
      <c r="AB541" s="1811"/>
      <c r="AC541" s="1811"/>
      <c r="AD541" s="1811"/>
      <c r="AE541" s="1811"/>
    </row>
    <row r="542" spans="1:31" ht="15" customHeight="1" x14ac:dyDescent="0.2">
      <c r="A542" s="1899"/>
      <c r="B542" s="1899"/>
      <c r="C542" s="1899"/>
      <c r="D542" s="1899"/>
      <c r="E542" s="1899"/>
      <c r="F542" s="1899"/>
      <c r="G542" s="1899"/>
      <c r="H542" s="1899"/>
      <c r="I542" s="1899"/>
      <c r="J542" s="1899"/>
      <c r="K542" s="1899"/>
      <c r="L542" s="1899"/>
      <c r="M542" s="1899"/>
      <c r="N542" s="1899"/>
      <c r="O542" s="1899"/>
      <c r="P542" s="1899"/>
      <c r="Q542" s="1899"/>
      <c r="R542" s="1899"/>
      <c r="S542" s="1899"/>
      <c r="T542" s="1899"/>
      <c r="U542" s="1899"/>
      <c r="V542" s="1899"/>
      <c r="W542" s="1899"/>
      <c r="X542" s="1811"/>
      <c r="Y542" s="1811"/>
      <c r="Z542" s="1811"/>
      <c r="AA542" s="1811"/>
      <c r="AB542" s="1811"/>
      <c r="AC542" s="1811"/>
      <c r="AD542" s="1811"/>
      <c r="AE542" s="1811"/>
    </row>
    <row r="543" spans="1:31" ht="63" customHeight="1" x14ac:dyDescent="0.2">
      <c r="A543" s="1875" t="s">
        <v>361</v>
      </c>
      <c r="B543" s="2001" t="s">
        <v>384</v>
      </c>
      <c r="C543" s="2002"/>
      <c r="D543" s="2002"/>
      <c r="E543" s="2002"/>
      <c r="F543" s="2002"/>
      <c r="G543" s="2002"/>
      <c r="H543" s="2002"/>
      <c r="I543" s="2002"/>
      <c r="J543" s="2002"/>
      <c r="K543" s="2002"/>
      <c r="L543" s="2002"/>
      <c r="M543" s="2002"/>
      <c r="N543" s="2002"/>
      <c r="O543" s="2002"/>
      <c r="P543" s="2002"/>
      <c r="Q543" s="2002"/>
      <c r="R543" s="2010"/>
      <c r="S543" s="1813"/>
      <c r="T543" s="1813"/>
      <c r="U543" s="1813"/>
      <c r="V543" s="1876"/>
      <c r="W543" s="1811"/>
      <c r="X543" s="1811"/>
      <c r="Y543" s="1811"/>
      <c r="Z543" s="1811"/>
      <c r="AA543" s="1811"/>
      <c r="AB543" s="1811"/>
      <c r="AC543" s="1811"/>
      <c r="AD543" s="1811"/>
      <c r="AE543" s="1811"/>
    </row>
    <row r="544" spans="1:31" ht="63" customHeight="1" x14ac:dyDescent="0.2">
      <c r="A544" s="1787"/>
      <c r="B544" s="1788" t="s">
        <v>68</v>
      </c>
      <c r="C544" s="1790" t="s">
        <v>6</v>
      </c>
      <c r="D544" s="1790" t="s">
        <v>7</v>
      </c>
      <c r="E544" s="1790" t="s">
        <v>8</v>
      </c>
      <c r="F544" s="1791" t="s">
        <v>140</v>
      </c>
      <c r="G544" s="1792" t="s">
        <v>179</v>
      </c>
      <c r="H544" s="1792" t="s">
        <v>224</v>
      </c>
      <c r="I544" s="1793" t="s">
        <v>235</v>
      </c>
      <c r="J544" s="1793" t="s">
        <v>288</v>
      </c>
      <c r="K544" s="1793" t="s">
        <v>323</v>
      </c>
      <c r="L544" s="1792" t="s">
        <v>335</v>
      </c>
      <c r="M544" s="1814" t="s">
        <v>386</v>
      </c>
      <c r="N544" s="1793" t="s">
        <v>410</v>
      </c>
      <c r="O544" s="1793" t="s">
        <v>425</v>
      </c>
      <c r="P544" s="1793" t="s">
        <v>458</v>
      </c>
      <c r="Q544" s="1815" t="s">
        <v>600</v>
      </c>
      <c r="R544" s="1793" t="s">
        <v>653</v>
      </c>
      <c r="S544" s="1793" t="s">
        <v>660</v>
      </c>
      <c r="T544" s="1793" t="s">
        <v>700</v>
      </c>
      <c r="U544" s="1793" t="s">
        <v>704</v>
      </c>
      <c r="V544" s="1794" t="s">
        <v>706</v>
      </c>
      <c r="W544" s="1811"/>
      <c r="X544" s="1811"/>
      <c r="Y544" s="1811"/>
      <c r="Z544" s="1801"/>
      <c r="AA544" s="1801"/>
      <c r="AB544" s="1811"/>
      <c r="AC544" s="1811"/>
      <c r="AD544" s="1811"/>
      <c r="AE544" s="1811"/>
    </row>
    <row r="545" spans="1:31" ht="15" x14ac:dyDescent="0.2">
      <c r="A545" s="1862"/>
      <c r="B545" s="1796" t="s">
        <v>365</v>
      </c>
      <c r="C545" s="1798" t="s">
        <v>10</v>
      </c>
      <c r="D545" s="1798" t="s">
        <v>10</v>
      </c>
      <c r="E545" s="1798" t="s">
        <v>10</v>
      </c>
      <c r="F545" s="1798" t="s">
        <v>10</v>
      </c>
      <c r="G545" s="1798" t="s">
        <v>10</v>
      </c>
      <c r="H545" s="1798" t="s">
        <v>10</v>
      </c>
      <c r="I545" s="1798" t="s">
        <v>10</v>
      </c>
      <c r="J545" s="1798" t="s">
        <v>10</v>
      </c>
      <c r="K545" s="1798" t="s">
        <v>10</v>
      </c>
      <c r="L545" s="1797">
        <v>11.042</v>
      </c>
      <c r="M545" s="1816" t="s">
        <v>10</v>
      </c>
      <c r="N545" s="1816" t="s">
        <v>10</v>
      </c>
      <c r="O545" s="1816" t="s">
        <v>10</v>
      </c>
      <c r="P545" s="1816" t="s">
        <v>10</v>
      </c>
      <c r="Q545" s="1817" t="s">
        <v>10</v>
      </c>
      <c r="R545" s="1816" t="s">
        <v>10</v>
      </c>
      <c r="S545" s="1816" t="s">
        <v>10</v>
      </c>
      <c r="T545" s="1816" t="s">
        <v>10</v>
      </c>
      <c r="U545" s="1816" t="s">
        <v>10</v>
      </c>
      <c r="V545" s="1865" t="s">
        <v>10</v>
      </c>
      <c r="W545" s="1811"/>
      <c r="X545" s="1811"/>
      <c r="Y545" s="1811"/>
      <c r="Z545" s="1801"/>
      <c r="AA545" s="1801"/>
      <c r="AB545" s="1811"/>
      <c r="AC545" s="1811"/>
      <c r="AD545" s="1811"/>
      <c r="AE545" s="1811"/>
    </row>
    <row r="546" spans="1:31" ht="15" x14ac:dyDescent="0.2">
      <c r="A546" s="1889"/>
      <c r="B546" s="1801" t="s">
        <v>364</v>
      </c>
      <c r="C546" s="1798" t="s">
        <v>10</v>
      </c>
      <c r="D546" s="1798" t="s">
        <v>10</v>
      </c>
      <c r="E546" s="1798" t="s">
        <v>10</v>
      </c>
      <c r="F546" s="1798" t="s">
        <v>10</v>
      </c>
      <c r="G546" s="1798" t="s">
        <v>10</v>
      </c>
      <c r="H546" s="1798" t="s">
        <v>10</v>
      </c>
      <c r="I546" s="1798" t="s">
        <v>10</v>
      </c>
      <c r="J546" s="1798" t="s">
        <v>10</v>
      </c>
      <c r="K546" s="1798" t="s">
        <v>10</v>
      </c>
      <c r="L546" s="1797">
        <v>17.225999999999999</v>
      </c>
      <c r="M546" s="1816" t="s">
        <v>10</v>
      </c>
      <c r="N546" s="1816" t="s">
        <v>10</v>
      </c>
      <c r="O546" s="1816" t="s">
        <v>10</v>
      </c>
      <c r="P546" s="1816" t="s">
        <v>10</v>
      </c>
      <c r="Q546" s="1817" t="s">
        <v>10</v>
      </c>
      <c r="R546" s="1816" t="s">
        <v>10</v>
      </c>
      <c r="S546" s="1816" t="s">
        <v>10</v>
      </c>
      <c r="T546" s="1816" t="s">
        <v>10</v>
      </c>
      <c r="U546" s="1816" t="s">
        <v>10</v>
      </c>
      <c r="V546" s="1818" t="s">
        <v>10</v>
      </c>
      <c r="W546" s="1811"/>
      <c r="X546" s="1811"/>
      <c r="Y546" s="1811"/>
      <c r="Z546" s="1811"/>
      <c r="AA546" s="1801"/>
      <c r="AB546" s="1811"/>
      <c r="AC546" s="1811"/>
      <c r="AD546" s="1811"/>
      <c r="AE546" s="1811"/>
    </row>
    <row r="547" spans="1:31" ht="15" x14ac:dyDescent="0.2">
      <c r="A547" s="1889"/>
      <c r="B547" s="1801" t="s">
        <v>11</v>
      </c>
      <c r="C547" s="1798" t="s">
        <v>10</v>
      </c>
      <c r="D547" s="1798" t="s">
        <v>10</v>
      </c>
      <c r="E547" s="1798" t="s">
        <v>10</v>
      </c>
      <c r="F547" s="1798" t="s">
        <v>10</v>
      </c>
      <c r="G547" s="1798" t="s">
        <v>10</v>
      </c>
      <c r="H547" s="1798" t="s">
        <v>10</v>
      </c>
      <c r="I547" s="1798" t="s">
        <v>10</v>
      </c>
      <c r="J547" s="1798" t="s">
        <v>10</v>
      </c>
      <c r="K547" s="1798" t="s">
        <v>10</v>
      </c>
      <c r="L547" s="1797">
        <v>68.807000000000002</v>
      </c>
      <c r="M547" s="1816" t="s">
        <v>10</v>
      </c>
      <c r="N547" s="1816" t="s">
        <v>10</v>
      </c>
      <c r="O547" s="1816" t="s">
        <v>10</v>
      </c>
      <c r="P547" s="1816" t="s">
        <v>10</v>
      </c>
      <c r="Q547" s="1817" t="s">
        <v>10</v>
      </c>
      <c r="R547" s="1816" t="s">
        <v>10</v>
      </c>
      <c r="S547" s="1816" t="s">
        <v>10</v>
      </c>
      <c r="T547" s="1816" t="s">
        <v>10</v>
      </c>
      <c r="U547" s="1816" t="s">
        <v>10</v>
      </c>
      <c r="V547" s="1818" t="s">
        <v>10</v>
      </c>
      <c r="W547" s="1811"/>
      <c r="X547" s="1811"/>
      <c r="Y547" s="1811"/>
      <c r="Z547" s="1811"/>
      <c r="AA547" s="1801"/>
      <c r="AB547" s="1811"/>
      <c r="AC547" s="1811"/>
      <c r="AD547" s="1811"/>
      <c r="AE547" s="1811"/>
    </row>
    <row r="548" spans="1:31" ht="15" x14ac:dyDescent="0.2">
      <c r="A548" s="1889"/>
      <c r="B548" s="1801" t="s">
        <v>363</v>
      </c>
      <c r="C548" s="1798" t="s">
        <v>10</v>
      </c>
      <c r="D548" s="1798" t="s">
        <v>10</v>
      </c>
      <c r="E548" s="1798" t="s">
        <v>10</v>
      </c>
      <c r="F548" s="1798" t="s">
        <v>10</v>
      </c>
      <c r="G548" s="1798" t="s">
        <v>10</v>
      </c>
      <c r="H548" s="1798" t="s">
        <v>10</v>
      </c>
      <c r="I548" s="1798" t="s">
        <v>10</v>
      </c>
      <c r="J548" s="1798" t="s">
        <v>10</v>
      </c>
      <c r="K548" s="1798" t="s">
        <v>10</v>
      </c>
      <c r="L548" s="1797">
        <v>1.821</v>
      </c>
      <c r="M548" s="1816" t="s">
        <v>10</v>
      </c>
      <c r="N548" s="1816" t="s">
        <v>10</v>
      </c>
      <c r="O548" s="1816" t="s">
        <v>10</v>
      </c>
      <c r="P548" s="1816" t="s">
        <v>10</v>
      </c>
      <c r="Q548" s="1817" t="s">
        <v>10</v>
      </c>
      <c r="R548" s="1816" t="s">
        <v>10</v>
      </c>
      <c r="S548" s="1816" t="s">
        <v>10</v>
      </c>
      <c r="T548" s="1816" t="s">
        <v>10</v>
      </c>
      <c r="U548" s="1816" t="s">
        <v>10</v>
      </c>
      <c r="V548" s="1818" t="s">
        <v>10</v>
      </c>
      <c r="W548" s="1811"/>
      <c r="X548" s="1811"/>
      <c r="Y548" s="1811"/>
      <c r="Z548" s="1811"/>
      <c r="AA548" s="1811"/>
      <c r="AB548" s="1811"/>
      <c r="AC548" s="1811"/>
      <c r="AD548" s="1811"/>
      <c r="AE548" s="1811"/>
    </row>
    <row r="549" spans="1:31" ht="15" x14ac:dyDescent="0.2">
      <c r="A549" s="1811"/>
      <c r="B549" s="1803" t="s">
        <v>362</v>
      </c>
      <c r="C549" s="1805" t="s">
        <v>10</v>
      </c>
      <c r="D549" s="1805" t="s">
        <v>10</v>
      </c>
      <c r="E549" s="1805" t="s">
        <v>10</v>
      </c>
      <c r="F549" s="1805" t="s">
        <v>10</v>
      </c>
      <c r="G549" s="1805" t="s">
        <v>10</v>
      </c>
      <c r="H549" s="1805" t="s">
        <v>10</v>
      </c>
      <c r="I549" s="1805" t="s">
        <v>10</v>
      </c>
      <c r="J549" s="1805" t="s">
        <v>10</v>
      </c>
      <c r="K549" s="1805" t="s">
        <v>10</v>
      </c>
      <c r="L549" s="1804">
        <v>1.103</v>
      </c>
      <c r="M549" s="1819" t="s">
        <v>10</v>
      </c>
      <c r="N549" s="1819" t="s">
        <v>10</v>
      </c>
      <c r="O549" s="1819" t="s">
        <v>10</v>
      </c>
      <c r="P549" s="1819" t="s">
        <v>10</v>
      </c>
      <c r="Q549" s="1820" t="s">
        <v>10</v>
      </c>
      <c r="R549" s="1819" t="s">
        <v>10</v>
      </c>
      <c r="S549" s="1819" t="s">
        <v>10</v>
      </c>
      <c r="T549" s="1819" t="s">
        <v>10</v>
      </c>
      <c r="U549" s="1819" t="s">
        <v>10</v>
      </c>
      <c r="V549" s="1821" t="s">
        <v>10</v>
      </c>
      <c r="W549" s="1811"/>
      <c r="X549" s="1801"/>
      <c r="Y549" s="1811"/>
      <c r="Z549" s="1811"/>
      <c r="AA549" s="1811"/>
      <c r="AB549" s="1811"/>
      <c r="AC549" s="1811"/>
      <c r="AD549" s="1811"/>
      <c r="AE549" s="1811"/>
    </row>
    <row r="550" spans="1:31" ht="3" customHeight="1" x14ac:dyDescent="0.2">
      <c r="B550" s="1852"/>
      <c r="C550" s="1809"/>
      <c r="D550" s="1809"/>
      <c r="G550" s="1797"/>
      <c r="W550" s="1811"/>
      <c r="X550" s="1801"/>
      <c r="Y550" s="1811"/>
      <c r="Z550" s="1811"/>
      <c r="AA550" s="1811"/>
      <c r="AB550" s="1811"/>
      <c r="AC550" s="1811"/>
      <c r="AD550" s="1811"/>
      <c r="AE550" s="1811"/>
    </row>
    <row r="551" spans="1:31" ht="63" customHeight="1" x14ac:dyDescent="0.2">
      <c r="B551" s="2013" t="s">
        <v>593</v>
      </c>
      <c r="C551" s="2014"/>
      <c r="D551" s="2014"/>
      <c r="E551" s="2014"/>
      <c r="F551" s="2014"/>
      <c r="G551" s="2014"/>
      <c r="H551" s="2014"/>
      <c r="I551" s="2014"/>
      <c r="J551" s="2014"/>
      <c r="K551" s="2014"/>
      <c r="L551" s="2014"/>
      <c r="M551" s="2014"/>
      <c r="N551" s="2014"/>
      <c r="O551" s="2014"/>
      <c r="P551" s="2014"/>
      <c r="Q551" s="2014"/>
      <c r="R551" s="2014"/>
      <c r="S551" s="2014"/>
      <c r="T551" s="2014"/>
      <c r="U551" s="2014"/>
      <c r="V551" s="2014"/>
      <c r="W551" s="1811"/>
      <c r="X551" s="1801"/>
      <c r="Y551" s="1811"/>
      <c r="Z551" s="1811"/>
      <c r="AA551" s="1811"/>
      <c r="AB551" s="1811"/>
      <c r="AC551" s="1811"/>
      <c r="AD551" s="1811"/>
      <c r="AE551" s="1811"/>
    </row>
    <row r="552" spans="1:31" ht="15" x14ac:dyDescent="0.2">
      <c r="W552" s="1811"/>
      <c r="X552" s="1801"/>
      <c r="Y552" s="1811"/>
      <c r="Z552" s="1811"/>
      <c r="AA552" s="1811"/>
      <c r="AB552" s="1811"/>
      <c r="AC552" s="1811"/>
      <c r="AD552" s="1811"/>
      <c r="AE552" s="1811"/>
    </row>
    <row r="553" spans="1:31" ht="63" customHeight="1" x14ac:dyDescent="0.2">
      <c r="A553" s="1785" t="s">
        <v>375</v>
      </c>
      <c r="B553" s="2001" t="s">
        <v>385</v>
      </c>
      <c r="C553" s="2002"/>
      <c r="D553" s="2002"/>
      <c r="E553" s="2002"/>
      <c r="F553" s="2002"/>
      <c r="G553" s="2002"/>
      <c r="H553" s="2002"/>
      <c r="I553" s="2002"/>
      <c r="J553" s="2002"/>
      <c r="K553" s="2002"/>
      <c r="L553" s="2002"/>
      <c r="M553" s="2002"/>
      <c r="N553" s="2002"/>
      <c r="O553" s="2002"/>
      <c r="P553" s="2002"/>
      <c r="Q553" s="2002"/>
      <c r="R553" s="2002"/>
      <c r="S553" s="1813"/>
      <c r="T553" s="1813"/>
      <c r="U553" s="1813"/>
      <c r="V553" s="1786"/>
    </row>
    <row r="554" spans="1:31" ht="63" customHeight="1" x14ac:dyDescent="0.2">
      <c r="A554" s="1787"/>
      <c r="B554" s="1877" t="s">
        <v>68</v>
      </c>
      <c r="C554" s="1878" t="s">
        <v>6</v>
      </c>
      <c r="D554" s="1878" t="s">
        <v>7</v>
      </c>
      <c r="E554" s="1878" t="s">
        <v>8</v>
      </c>
      <c r="F554" s="1880" t="s">
        <v>140</v>
      </c>
      <c r="G554" s="1880" t="s">
        <v>179</v>
      </c>
      <c r="H554" s="1880" t="s">
        <v>224</v>
      </c>
      <c r="I554" s="1881" t="s">
        <v>235</v>
      </c>
      <c r="J554" s="1881" t="s">
        <v>288</v>
      </c>
      <c r="K554" s="1881" t="s">
        <v>323</v>
      </c>
      <c r="L554" s="1881" t="s">
        <v>335</v>
      </c>
      <c r="M554" s="1814" t="s">
        <v>386</v>
      </c>
      <c r="N554" s="1793" t="s">
        <v>410</v>
      </c>
      <c r="O554" s="1793" t="s">
        <v>425</v>
      </c>
      <c r="P554" s="1793" t="s">
        <v>458</v>
      </c>
      <c r="Q554" s="1815" t="s">
        <v>600</v>
      </c>
      <c r="R554" s="1793" t="s">
        <v>653</v>
      </c>
      <c r="S554" s="1793" t="s">
        <v>660</v>
      </c>
      <c r="T554" s="1793" t="s">
        <v>700</v>
      </c>
      <c r="U554" s="1793" t="s">
        <v>704</v>
      </c>
      <c r="V554" s="1794" t="s">
        <v>706</v>
      </c>
    </row>
    <row r="555" spans="1:31" ht="15" x14ac:dyDescent="0.2">
      <c r="A555" s="1889"/>
      <c r="B555" s="1796" t="s">
        <v>22</v>
      </c>
      <c r="C555" s="1798" t="s">
        <v>10</v>
      </c>
      <c r="D555" s="1798" t="s">
        <v>10</v>
      </c>
      <c r="E555" s="1798" t="s">
        <v>10</v>
      </c>
      <c r="F555" s="1797">
        <v>18.928136370181463</v>
      </c>
      <c r="G555" s="1798" t="s">
        <v>10</v>
      </c>
      <c r="H555" s="1798" t="s">
        <v>10</v>
      </c>
      <c r="I555" s="1798" t="s">
        <v>10</v>
      </c>
      <c r="J555" s="1816" t="s">
        <v>10</v>
      </c>
      <c r="K555" s="1816" t="s">
        <v>10</v>
      </c>
      <c r="L555" s="1816" t="s">
        <v>10</v>
      </c>
      <c r="M555" s="1816" t="s">
        <v>10</v>
      </c>
      <c r="N555" s="1816" t="s">
        <v>10</v>
      </c>
      <c r="O555" s="1816" t="s">
        <v>10</v>
      </c>
      <c r="P555" s="1816" t="s">
        <v>10</v>
      </c>
      <c r="Q555" s="1817" t="s">
        <v>10</v>
      </c>
      <c r="R555" s="1816" t="s">
        <v>10</v>
      </c>
      <c r="S555" s="1816" t="s">
        <v>10</v>
      </c>
      <c r="T555" s="1816" t="s">
        <v>10</v>
      </c>
      <c r="U555" s="1816" t="s">
        <v>10</v>
      </c>
      <c r="V555" s="1865" t="s">
        <v>10</v>
      </c>
    </row>
    <row r="556" spans="1:31" ht="15" x14ac:dyDescent="0.2">
      <c r="A556" s="1889"/>
      <c r="B556" s="1801" t="s">
        <v>21</v>
      </c>
      <c r="C556" s="1798" t="s">
        <v>10</v>
      </c>
      <c r="D556" s="1798" t="s">
        <v>10</v>
      </c>
      <c r="E556" s="1798" t="s">
        <v>10</v>
      </c>
      <c r="F556" s="1797">
        <v>26.441704473585091</v>
      </c>
      <c r="G556" s="1798" t="s">
        <v>10</v>
      </c>
      <c r="H556" s="1798" t="s">
        <v>10</v>
      </c>
      <c r="I556" s="1798" t="s">
        <v>10</v>
      </c>
      <c r="J556" s="1816" t="s">
        <v>10</v>
      </c>
      <c r="K556" s="1816" t="s">
        <v>10</v>
      </c>
      <c r="L556" s="1816" t="s">
        <v>10</v>
      </c>
      <c r="M556" s="1816" t="s">
        <v>10</v>
      </c>
      <c r="N556" s="1816" t="s">
        <v>10</v>
      </c>
      <c r="O556" s="1816" t="s">
        <v>10</v>
      </c>
      <c r="P556" s="1816" t="s">
        <v>10</v>
      </c>
      <c r="Q556" s="1817" t="s">
        <v>10</v>
      </c>
      <c r="R556" s="1816" t="s">
        <v>10</v>
      </c>
      <c r="S556" s="1816" t="s">
        <v>10</v>
      </c>
      <c r="T556" s="1816" t="s">
        <v>10</v>
      </c>
      <c r="U556" s="1816" t="s">
        <v>10</v>
      </c>
      <c r="V556" s="1818" t="s">
        <v>10</v>
      </c>
    </row>
    <row r="557" spans="1:31" ht="15" x14ac:dyDescent="0.2">
      <c r="A557" s="1890"/>
      <c r="B557" s="1801" t="s">
        <v>28</v>
      </c>
      <c r="C557" s="1798" t="s">
        <v>10</v>
      </c>
      <c r="D557" s="1798" t="s">
        <v>10</v>
      </c>
      <c r="E557" s="1798" t="s">
        <v>10</v>
      </c>
      <c r="F557" s="1797">
        <v>45.483966799655768</v>
      </c>
      <c r="G557" s="1798" t="s">
        <v>10</v>
      </c>
      <c r="H557" s="1798" t="s">
        <v>10</v>
      </c>
      <c r="I557" s="1798" t="s">
        <v>10</v>
      </c>
      <c r="J557" s="1816" t="s">
        <v>10</v>
      </c>
      <c r="K557" s="1816" t="s">
        <v>10</v>
      </c>
      <c r="L557" s="1816" t="s">
        <v>10</v>
      </c>
      <c r="M557" s="1816" t="s">
        <v>10</v>
      </c>
      <c r="N557" s="1816" t="s">
        <v>10</v>
      </c>
      <c r="O557" s="1816" t="s">
        <v>10</v>
      </c>
      <c r="P557" s="1816" t="s">
        <v>10</v>
      </c>
      <c r="Q557" s="1817" t="s">
        <v>10</v>
      </c>
      <c r="R557" s="1816" t="s">
        <v>10</v>
      </c>
      <c r="S557" s="1816" t="s">
        <v>10</v>
      </c>
      <c r="T557" s="1816" t="s">
        <v>10</v>
      </c>
      <c r="U557" s="1816" t="s">
        <v>10</v>
      </c>
      <c r="V557" s="1818" t="s">
        <v>10</v>
      </c>
    </row>
    <row r="558" spans="1:31" ht="15" x14ac:dyDescent="0.2">
      <c r="A558" s="1890"/>
      <c r="B558" s="1801" t="s">
        <v>20</v>
      </c>
      <c r="C558" s="1798" t="s">
        <v>10</v>
      </c>
      <c r="D558" s="1798" t="s">
        <v>10</v>
      </c>
      <c r="E558" s="1798" t="s">
        <v>10</v>
      </c>
      <c r="F558" s="1797">
        <v>6.2241700004827392</v>
      </c>
      <c r="G558" s="1798" t="s">
        <v>10</v>
      </c>
      <c r="H558" s="1798" t="s">
        <v>10</v>
      </c>
      <c r="I558" s="1798" t="s">
        <v>10</v>
      </c>
      <c r="J558" s="1816" t="s">
        <v>10</v>
      </c>
      <c r="K558" s="1816" t="s">
        <v>10</v>
      </c>
      <c r="L558" s="1816" t="s">
        <v>10</v>
      </c>
      <c r="M558" s="1816" t="s">
        <v>10</v>
      </c>
      <c r="N558" s="1816" t="s">
        <v>10</v>
      </c>
      <c r="O558" s="1816" t="s">
        <v>10</v>
      </c>
      <c r="P558" s="1816" t="s">
        <v>10</v>
      </c>
      <c r="Q558" s="1817" t="s">
        <v>10</v>
      </c>
      <c r="R558" s="1816" t="s">
        <v>10</v>
      </c>
      <c r="S558" s="1816" t="s">
        <v>10</v>
      </c>
      <c r="T558" s="1816" t="s">
        <v>10</v>
      </c>
      <c r="U558" s="1816" t="s">
        <v>10</v>
      </c>
      <c r="V558" s="1818" t="s">
        <v>10</v>
      </c>
    </row>
    <row r="559" spans="1:31" ht="15" x14ac:dyDescent="0.2">
      <c r="A559" s="1811"/>
      <c r="B559" s="1803" t="s">
        <v>19</v>
      </c>
      <c r="C559" s="1805" t="s">
        <v>10</v>
      </c>
      <c r="D559" s="1805" t="s">
        <v>10</v>
      </c>
      <c r="E559" s="1805" t="s">
        <v>10</v>
      </c>
      <c r="F559" s="1804">
        <v>2.9220223560949408</v>
      </c>
      <c r="G559" s="1805" t="s">
        <v>10</v>
      </c>
      <c r="H559" s="1805" t="s">
        <v>10</v>
      </c>
      <c r="I559" s="1805" t="s">
        <v>10</v>
      </c>
      <c r="J559" s="1819" t="s">
        <v>10</v>
      </c>
      <c r="K559" s="1819" t="s">
        <v>10</v>
      </c>
      <c r="L559" s="1819" t="s">
        <v>10</v>
      </c>
      <c r="M559" s="1819" t="s">
        <v>10</v>
      </c>
      <c r="N559" s="1819" t="s">
        <v>10</v>
      </c>
      <c r="O559" s="1819" t="s">
        <v>10</v>
      </c>
      <c r="P559" s="1819" t="s">
        <v>10</v>
      </c>
      <c r="Q559" s="1820" t="s">
        <v>10</v>
      </c>
      <c r="R559" s="1819" t="s">
        <v>10</v>
      </c>
      <c r="S559" s="1819" t="s">
        <v>10</v>
      </c>
      <c r="T559" s="1819" t="s">
        <v>10</v>
      </c>
      <c r="U559" s="1819" t="s">
        <v>10</v>
      </c>
      <c r="V559" s="1821" t="s">
        <v>10</v>
      </c>
    </row>
    <row r="560" spans="1:31" ht="3" customHeight="1" x14ac:dyDescent="0.2">
      <c r="B560" s="1852"/>
      <c r="C560" s="1809"/>
      <c r="D560" s="1809"/>
      <c r="G560" s="1797"/>
      <c r="W560" s="1811"/>
      <c r="X560" s="1801"/>
      <c r="Y560" s="1811"/>
      <c r="Z560" s="1811"/>
      <c r="AA560" s="1811"/>
      <c r="AB560" s="1811"/>
      <c r="AC560" s="1811"/>
      <c r="AD560" s="1811"/>
      <c r="AE560" s="1811"/>
    </row>
    <row r="561" spans="1:31" ht="63" customHeight="1" x14ac:dyDescent="0.2">
      <c r="B561" s="2013" t="s">
        <v>376</v>
      </c>
      <c r="C561" s="2014"/>
      <c r="D561" s="2014"/>
      <c r="E561" s="2014"/>
      <c r="F561" s="2014"/>
      <c r="G561" s="2014"/>
      <c r="H561" s="2014"/>
      <c r="I561" s="2014"/>
      <c r="J561" s="2014"/>
      <c r="K561" s="2014"/>
      <c r="L561" s="2014"/>
      <c r="M561" s="2014"/>
      <c r="N561" s="2014"/>
      <c r="O561" s="2014"/>
      <c r="P561" s="2014"/>
      <c r="Q561" s="2014"/>
      <c r="R561" s="2014"/>
      <c r="S561" s="2014"/>
      <c r="T561" s="2014"/>
      <c r="U561" s="2014"/>
      <c r="V561" s="2014"/>
      <c r="W561" s="1811"/>
      <c r="X561" s="1801"/>
      <c r="Y561" s="1811"/>
      <c r="Z561" s="1811"/>
      <c r="AA561" s="1811"/>
      <c r="AB561" s="1811"/>
      <c r="AC561" s="1811"/>
      <c r="AD561" s="1811"/>
      <c r="AE561" s="1811"/>
    </row>
    <row r="562" spans="1:31" ht="15" x14ac:dyDescent="0.2">
      <c r="W562" s="1811"/>
      <c r="X562" s="1801"/>
      <c r="Y562" s="1811"/>
      <c r="Z562" s="1811"/>
      <c r="AA562" s="1811"/>
      <c r="AB562" s="1811"/>
      <c r="AC562" s="1811"/>
      <c r="AD562" s="1811"/>
      <c r="AE562" s="1811"/>
    </row>
    <row r="563" spans="1:31" ht="63" customHeight="1" x14ac:dyDescent="0.2">
      <c r="A563" s="1785" t="s">
        <v>407</v>
      </c>
      <c r="B563" s="2001" t="s">
        <v>387</v>
      </c>
      <c r="C563" s="2002"/>
      <c r="D563" s="2002"/>
      <c r="E563" s="2002"/>
      <c r="F563" s="2002"/>
      <c r="G563" s="2002"/>
      <c r="H563" s="2002"/>
      <c r="I563" s="2002"/>
      <c r="J563" s="2002"/>
      <c r="K563" s="2002"/>
      <c r="L563" s="2002"/>
      <c r="M563" s="2002"/>
      <c r="N563" s="2002"/>
      <c r="O563" s="2002"/>
      <c r="P563" s="2002"/>
      <c r="Q563" s="2002"/>
      <c r="R563" s="2002"/>
      <c r="S563" s="1813"/>
      <c r="T563" s="1813"/>
      <c r="U563" s="1813"/>
      <c r="V563" s="1786"/>
    </row>
    <row r="564" spans="1:31" ht="63" customHeight="1" x14ac:dyDescent="0.2">
      <c r="A564" s="1787"/>
      <c r="B564" s="1877" t="s">
        <v>68</v>
      </c>
      <c r="C564" s="1878" t="s">
        <v>6</v>
      </c>
      <c r="D564" s="1878" t="s">
        <v>7</v>
      </c>
      <c r="E564" s="1878" t="s">
        <v>8</v>
      </c>
      <c r="F564" s="1880" t="s">
        <v>140</v>
      </c>
      <c r="G564" s="1880" t="s">
        <v>179</v>
      </c>
      <c r="H564" s="1880" t="s">
        <v>224</v>
      </c>
      <c r="I564" s="1881" t="s">
        <v>235</v>
      </c>
      <c r="J564" s="1881" t="s">
        <v>288</v>
      </c>
      <c r="K564" s="1881" t="s">
        <v>323</v>
      </c>
      <c r="L564" s="1881" t="s">
        <v>335</v>
      </c>
      <c r="M564" s="1792" t="s">
        <v>386</v>
      </c>
      <c r="N564" s="1793" t="s">
        <v>410</v>
      </c>
      <c r="O564" s="1793" t="s">
        <v>425</v>
      </c>
      <c r="P564" s="1793" t="s">
        <v>458</v>
      </c>
      <c r="Q564" s="1815" t="s">
        <v>600</v>
      </c>
      <c r="R564" s="1793" t="s">
        <v>653</v>
      </c>
      <c r="S564" s="1793" t="s">
        <v>660</v>
      </c>
      <c r="T564" s="1793" t="s">
        <v>700</v>
      </c>
      <c r="U564" s="1793" t="s">
        <v>704</v>
      </c>
      <c r="V564" s="1794" t="s">
        <v>706</v>
      </c>
    </row>
    <row r="565" spans="1:31" ht="15" x14ac:dyDescent="0.2">
      <c r="A565" s="1889"/>
      <c r="B565" s="1796" t="s">
        <v>390</v>
      </c>
      <c r="C565" s="1798" t="s">
        <v>10</v>
      </c>
      <c r="D565" s="1798" t="s">
        <v>10</v>
      </c>
      <c r="E565" s="1798" t="s">
        <v>10</v>
      </c>
      <c r="F565" s="1798" t="s">
        <v>10</v>
      </c>
      <c r="G565" s="1798" t="s">
        <v>10</v>
      </c>
      <c r="H565" s="1798" t="s">
        <v>10</v>
      </c>
      <c r="I565" s="1798" t="s">
        <v>10</v>
      </c>
      <c r="J565" s="1798" t="s">
        <v>10</v>
      </c>
      <c r="K565" s="1798" t="s">
        <v>10</v>
      </c>
      <c r="L565" s="1798" t="s">
        <v>10</v>
      </c>
      <c r="M565" s="1797">
        <v>2.085</v>
      </c>
      <c r="N565" s="1816" t="s">
        <v>10</v>
      </c>
      <c r="O565" s="1816" t="s">
        <v>10</v>
      </c>
      <c r="P565" s="1816" t="s">
        <v>10</v>
      </c>
      <c r="Q565" s="1817" t="s">
        <v>10</v>
      </c>
      <c r="R565" s="1816" t="s">
        <v>10</v>
      </c>
      <c r="S565" s="1816" t="s">
        <v>10</v>
      </c>
      <c r="T565" s="1816" t="s">
        <v>10</v>
      </c>
      <c r="U565" s="1816" t="s">
        <v>10</v>
      </c>
      <c r="V565" s="1865" t="s">
        <v>10</v>
      </c>
    </row>
    <row r="566" spans="1:31" ht="15" x14ac:dyDescent="0.2">
      <c r="A566" s="1889"/>
      <c r="B566" s="1801" t="s">
        <v>391</v>
      </c>
      <c r="C566" s="1798" t="s">
        <v>10</v>
      </c>
      <c r="D566" s="1798" t="s">
        <v>10</v>
      </c>
      <c r="E566" s="1798" t="s">
        <v>10</v>
      </c>
      <c r="F566" s="1798" t="s">
        <v>10</v>
      </c>
      <c r="G566" s="1798" t="s">
        <v>10</v>
      </c>
      <c r="H566" s="1798" t="s">
        <v>10</v>
      </c>
      <c r="I566" s="1798" t="s">
        <v>10</v>
      </c>
      <c r="J566" s="1798" t="s">
        <v>10</v>
      </c>
      <c r="K566" s="1798" t="s">
        <v>10</v>
      </c>
      <c r="L566" s="1798" t="s">
        <v>10</v>
      </c>
      <c r="M566" s="1797">
        <v>2.121</v>
      </c>
      <c r="N566" s="1816" t="s">
        <v>10</v>
      </c>
      <c r="O566" s="1816" t="s">
        <v>10</v>
      </c>
      <c r="P566" s="1816" t="s">
        <v>10</v>
      </c>
      <c r="Q566" s="1817" t="s">
        <v>10</v>
      </c>
      <c r="R566" s="1816" t="s">
        <v>10</v>
      </c>
      <c r="S566" s="1816" t="s">
        <v>10</v>
      </c>
      <c r="T566" s="1816" t="s">
        <v>10</v>
      </c>
      <c r="U566" s="1816" t="s">
        <v>10</v>
      </c>
      <c r="V566" s="1818" t="s">
        <v>10</v>
      </c>
    </row>
    <row r="567" spans="1:31" ht="15" x14ac:dyDescent="0.2">
      <c r="A567" s="1889"/>
      <c r="B567" s="1801" t="s">
        <v>400</v>
      </c>
      <c r="C567" s="1798" t="s">
        <v>10</v>
      </c>
      <c r="D567" s="1798" t="s">
        <v>10</v>
      </c>
      <c r="E567" s="1798" t="s">
        <v>10</v>
      </c>
      <c r="F567" s="1798" t="s">
        <v>10</v>
      </c>
      <c r="G567" s="1798" t="s">
        <v>10</v>
      </c>
      <c r="H567" s="1798" t="s">
        <v>10</v>
      </c>
      <c r="I567" s="1798" t="s">
        <v>10</v>
      </c>
      <c r="J567" s="1798" t="s">
        <v>10</v>
      </c>
      <c r="K567" s="1798" t="s">
        <v>10</v>
      </c>
      <c r="L567" s="1798" t="s">
        <v>10</v>
      </c>
      <c r="M567" s="1797">
        <v>4.1820000000000004</v>
      </c>
      <c r="N567" s="1816" t="s">
        <v>10</v>
      </c>
      <c r="O567" s="1816" t="s">
        <v>10</v>
      </c>
      <c r="P567" s="1816" t="s">
        <v>10</v>
      </c>
      <c r="Q567" s="1817" t="s">
        <v>10</v>
      </c>
      <c r="R567" s="1816" t="s">
        <v>10</v>
      </c>
      <c r="S567" s="1816" t="s">
        <v>10</v>
      </c>
      <c r="T567" s="1816" t="s">
        <v>10</v>
      </c>
      <c r="U567" s="1816" t="s">
        <v>10</v>
      </c>
      <c r="V567" s="1818" t="s">
        <v>10</v>
      </c>
    </row>
    <row r="568" spans="1:31" ht="15" x14ac:dyDescent="0.2">
      <c r="A568" s="1889"/>
      <c r="B568" s="1801" t="s">
        <v>392</v>
      </c>
      <c r="C568" s="1798" t="s">
        <v>10</v>
      </c>
      <c r="D568" s="1798" t="s">
        <v>10</v>
      </c>
      <c r="E568" s="1798" t="s">
        <v>10</v>
      </c>
      <c r="F568" s="1798" t="s">
        <v>10</v>
      </c>
      <c r="G568" s="1798" t="s">
        <v>10</v>
      </c>
      <c r="H568" s="1798" t="s">
        <v>10</v>
      </c>
      <c r="I568" s="1798" t="s">
        <v>10</v>
      </c>
      <c r="J568" s="1798" t="s">
        <v>10</v>
      </c>
      <c r="K568" s="1798" t="s">
        <v>10</v>
      </c>
      <c r="L568" s="1798" t="s">
        <v>10</v>
      </c>
      <c r="M568" s="1797">
        <v>2.8050000000000002</v>
      </c>
      <c r="N568" s="1816" t="s">
        <v>10</v>
      </c>
      <c r="O568" s="1816" t="s">
        <v>10</v>
      </c>
      <c r="P568" s="1816" t="s">
        <v>10</v>
      </c>
      <c r="Q568" s="1817" t="s">
        <v>10</v>
      </c>
      <c r="R568" s="1816" t="s">
        <v>10</v>
      </c>
      <c r="S568" s="1816" t="s">
        <v>10</v>
      </c>
      <c r="T568" s="1816" t="s">
        <v>10</v>
      </c>
      <c r="U568" s="1816" t="s">
        <v>10</v>
      </c>
      <c r="V568" s="1818" t="s">
        <v>10</v>
      </c>
    </row>
    <row r="569" spans="1:31" ht="15" x14ac:dyDescent="0.2">
      <c r="A569" s="1889"/>
      <c r="B569" s="1801" t="s">
        <v>401</v>
      </c>
      <c r="C569" s="1798" t="s">
        <v>10</v>
      </c>
      <c r="D569" s="1798" t="s">
        <v>10</v>
      </c>
      <c r="E569" s="1798" t="s">
        <v>10</v>
      </c>
      <c r="F569" s="1798" t="s">
        <v>10</v>
      </c>
      <c r="G569" s="1798" t="s">
        <v>10</v>
      </c>
      <c r="H569" s="1798" t="s">
        <v>10</v>
      </c>
      <c r="I569" s="1798" t="s">
        <v>10</v>
      </c>
      <c r="J569" s="1798" t="s">
        <v>10</v>
      </c>
      <c r="K569" s="1798" t="s">
        <v>10</v>
      </c>
      <c r="L569" s="1798" t="s">
        <v>10</v>
      </c>
      <c r="M569" s="1797">
        <v>6.383</v>
      </c>
      <c r="N569" s="1816" t="s">
        <v>10</v>
      </c>
      <c r="O569" s="1816" t="s">
        <v>10</v>
      </c>
      <c r="P569" s="1816" t="s">
        <v>10</v>
      </c>
      <c r="Q569" s="1817" t="s">
        <v>10</v>
      </c>
      <c r="R569" s="1816" t="s">
        <v>10</v>
      </c>
      <c r="S569" s="1816" t="s">
        <v>10</v>
      </c>
      <c r="T569" s="1816" t="s">
        <v>10</v>
      </c>
      <c r="U569" s="1816" t="s">
        <v>10</v>
      </c>
      <c r="V569" s="1818" t="s">
        <v>10</v>
      </c>
    </row>
    <row r="570" spans="1:31" ht="15" x14ac:dyDescent="0.2">
      <c r="A570" s="1890"/>
      <c r="B570" s="1801" t="s">
        <v>246</v>
      </c>
      <c r="C570" s="1798" t="s">
        <v>10</v>
      </c>
      <c r="D570" s="1798" t="s">
        <v>10</v>
      </c>
      <c r="E570" s="1798" t="s">
        <v>10</v>
      </c>
      <c r="F570" s="1798" t="s">
        <v>10</v>
      </c>
      <c r="G570" s="1798" t="s">
        <v>10</v>
      </c>
      <c r="H570" s="1798" t="s">
        <v>10</v>
      </c>
      <c r="I570" s="1798" t="s">
        <v>10</v>
      </c>
      <c r="J570" s="1798" t="s">
        <v>10</v>
      </c>
      <c r="K570" s="1798" t="s">
        <v>10</v>
      </c>
      <c r="L570" s="1798" t="s">
        <v>10</v>
      </c>
      <c r="M570" s="1797">
        <v>24.603000000000002</v>
      </c>
      <c r="N570" s="1816" t="s">
        <v>10</v>
      </c>
      <c r="O570" s="1816" t="s">
        <v>10</v>
      </c>
      <c r="P570" s="1816" t="s">
        <v>10</v>
      </c>
      <c r="Q570" s="1817" t="s">
        <v>10</v>
      </c>
      <c r="R570" s="1816" t="s">
        <v>10</v>
      </c>
      <c r="S570" s="1816" t="s">
        <v>10</v>
      </c>
      <c r="T570" s="1816" t="s">
        <v>10</v>
      </c>
      <c r="U570" s="1816" t="s">
        <v>10</v>
      </c>
      <c r="V570" s="1818" t="s">
        <v>10</v>
      </c>
    </row>
    <row r="571" spans="1:31" ht="15" x14ac:dyDescent="0.2">
      <c r="A571" s="1890"/>
      <c r="B571" s="1801" t="s">
        <v>393</v>
      </c>
      <c r="C571" s="1798" t="s">
        <v>10</v>
      </c>
      <c r="D571" s="1798" t="s">
        <v>10</v>
      </c>
      <c r="E571" s="1798" t="s">
        <v>10</v>
      </c>
      <c r="F571" s="1798" t="s">
        <v>10</v>
      </c>
      <c r="G571" s="1798" t="s">
        <v>10</v>
      </c>
      <c r="H571" s="1798" t="s">
        <v>10</v>
      </c>
      <c r="I571" s="1798" t="s">
        <v>10</v>
      </c>
      <c r="J571" s="1798" t="s">
        <v>10</v>
      </c>
      <c r="K571" s="1798" t="s">
        <v>10</v>
      </c>
      <c r="L571" s="1798" t="s">
        <v>10</v>
      </c>
      <c r="M571" s="1797">
        <v>0.58299999999999996</v>
      </c>
      <c r="N571" s="1816" t="s">
        <v>10</v>
      </c>
      <c r="O571" s="1816" t="s">
        <v>10</v>
      </c>
      <c r="P571" s="1816" t="s">
        <v>10</v>
      </c>
      <c r="Q571" s="1817" t="s">
        <v>10</v>
      </c>
      <c r="R571" s="1816" t="s">
        <v>10</v>
      </c>
      <c r="S571" s="1816" t="s">
        <v>10</v>
      </c>
      <c r="T571" s="1816" t="s">
        <v>10</v>
      </c>
      <c r="U571" s="1816" t="s">
        <v>10</v>
      </c>
      <c r="V571" s="1818" t="s">
        <v>10</v>
      </c>
    </row>
    <row r="572" spans="1:31" ht="15" x14ac:dyDescent="0.2">
      <c r="A572" s="1811"/>
      <c r="B572" s="1803" t="s">
        <v>366</v>
      </c>
      <c r="C572" s="1805" t="s">
        <v>10</v>
      </c>
      <c r="D572" s="1805" t="s">
        <v>10</v>
      </c>
      <c r="E572" s="1805" t="s">
        <v>10</v>
      </c>
      <c r="F572" s="1805" t="s">
        <v>10</v>
      </c>
      <c r="G572" s="1805" t="s">
        <v>10</v>
      </c>
      <c r="H572" s="1805" t="s">
        <v>10</v>
      </c>
      <c r="I572" s="1805" t="s">
        <v>10</v>
      </c>
      <c r="J572" s="1805" t="s">
        <v>10</v>
      </c>
      <c r="K572" s="1805" t="s">
        <v>10</v>
      </c>
      <c r="L572" s="1805" t="s">
        <v>10</v>
      </c>
      <c r="M572" s="1804">
        <v>57.237000000000002</v>
      </c>
      <c r="N572" s="1819" t="s">
        <v>10</v>
      </c>
      <c r="O572" s="1819" t="s">
        <v>10</v>
      </c>
      <c r="P572" s="1819" t="s">
        <v>10</v>
      </c>
      <c r="Q572" s="1820" t="s">
        <v>10</v>
      </c>
      <c r="R572" s="1819" t="s">
        <v>10</v>
      </c>
      <c r="S572" s="1819" t="s">
        <v>10</v>
      </c>
      <c r="T572" s="1819" t="s">
        <v>10</v>
      </c>
      <c r="U572" s="1819" t="s">
        <v>10</v>
      </c>
      <c r="V572" s="1821" t="s">
        <v>10</v>
      </c>
    </row>
    <row r="573" spans="1:31" ht="3" customHeight="1" x14ac:dyDescent="0.2">
      <c r="B573" s="1852"/>
      <c r="C573" s="1809"/>
      <c r="D573" s="1809"/>
      <c r="G573" s="1797"/>
      <c r="W573" s="1811"/>
      <c r="X573" s="1801"/>
      <c r="Y573" s="1811"/>
      <c r="Z573" s="1811"/>
      <c r="AA573" s="1811"/>
      <c r="AB573" s="1811"/>
      <c r="AC573" s="1811"/>
      <c r="AD573" s="1811"/>
      <c r="AE573" s="1811"/>
    </row>
    <row r="574" spans="1:31" ht="63" customHeight="1" x14ac:dyDescent="0.2">
      <c r="B574" s="2013" t="s">
        <v>402</v>
      </c>
      <c r="C574" s="2014"/>
      <c r="D574" s="2014"/>
      <c r="E574" s="2014"/>
      <c r="F574" s="2014"/>
      <c r="G574" s="2014"/>
      <c r="H574" s="2014"/>
      <c r="I574" s="2014"/>
      <c r="J574" s="2014"/>
      <c r="K574" s="2014"/>
      <c r="L574" s="2014"/>
      <c r="M574" s="2014"/>
      <c r="N574" s="2014"/>
      <c r="O574" s="2014"/>
      <c r="P574" s="2014"/>
      <c r="Q574" s="2014"/>
      <c r="R574" s="2014"/>
      <c r="S574" s="2014"/>
      <c r="T574" s="2014"/>
      <c r="U574" s="2014"/>
      <c r="V574" s="2014"/>
      <c r="W574" s="1811"/>
      <c r="X574" s="1801"/>
      <c r="Y574" s="1811"/>
      <c r="Z574" s="1811"/>
      <c r="AA574" s="1811"/>
      <c r="AB574" s="1811"/>
      <c r="AC574" s="1811"/>
      <c r="AD574" s="1811"/>
      <c r="AE574" s="1811"/>
    </row>
    <row r="576" spans="1:31" ht="63" customHeight="1" x14ac:dyDescent="0.2">
      <c r="A576" s="1785" t="s">
        <v>408</v>
      </c>
      <c r="B576" s="2001" t="s">
        <v>388</v>
      </c>
      <c r="C576" s="2002"/>
      <c r="D576" s="2002"/>
      <c r="E576" s="2002"/>
      <c r="F576" s="2002"/>
      <c r="G576" s="2002"/>
      <c r="H576" s="2002"/>
      <c r="I576" s="2002"/>
      <c r="J576" s="2002"/>
      <c r="K576" s="2002"/>
      <c r="L576" s="2002"/>
      <c r="M576" s="2002"/>
      <c r="N576" s="2002"/>
      <c r="O576" s="2002"/>
      <c r="P576" s="2002"/>
      <c r="Q576" s="2002"/>
      <c r="R576" s="2002"/>
      <c r="S576" s="1813"/>
      <c r="T576" s="1813"/>
      <c r="U576" s="1813"/>
      <c r="V576" s="1786"/>
    </row>
    <row r="577" spans="1:31" ht="63" customHeight="1" x14ac:dyDescent="0.2">
      <c r="A577" s="1787"/>
      <c r="B577" s="1877" t="s">
        <v>68</v>
      </c>
      <c r="C577" s="1878" t="s">
        <v>6</v>
      </c>
      <c r="D577" s="1878" t="s">
        <v>7</v>
      </c>
      <c r="E577" s="1878" t="s">
        <v>8</v>
      </c>
      <c r="F577" s="1880" t="s">
        <v>140</v>
      </c>
      <c r="G577" s="1880" t="s">
        <v>179</v>
      </c>
      <c r="H577" s="1880" t="s">
        <v>224</v>
      </c>
      <c r="I577" s="1881" t="s">
        <v>235</v>
      </c>
      <c r="J577" s="1881" t="s">
        <v>288</v>
      </c>
      <c r="K577" s="1881" t="s">
        <v>323</v>
      </c>
      <c r="L577" s="1881" t="s">
        <v>335</v>
      </c>
      <c r="M577" s="1792" t="s">
        <v>386</v>
      </c>
      <c r="N577" s="1793" t="s">
        <v>410</v>
      </c>
      <c r="O577" s="1793" t="s">
        <v>410</v>
      </c>
      <c r="P577" s="1793" t="s">
        <v>458</v>
      </c>
      <c r="Q577" s="1815" t="s">
        <v>600</v>
      </c>
      <c r="R577" s="1793" t="s">
        <v>653</v>
      </c>
      <c r="S577" s="1793" t="s">
        <v>660</v>
      </c>
      <c r="T577" s="1793" t="s">
        <v>700</v>
      </c>
      <c r="U577" s="1793" t="s">
        <v>704</v>
      </c>
      <c r="V577" s="1794" t="s">
        <v>706</v>
      </c>
    </row>
    <row r="578" spans="1:31" ht="15" x14ac:dyDescent="0.2">
      <c r="A578" s="1889"/>
      <c r="B578" s="1796" t="s">
        <v>390</v>
      </c>
      <c r="C578" s="1798" t="s">
        <v>10</v>
      </c>
      <c r="D578" s="1798" t="s">
        <v>10</v>
      </c>
      <c r="E578" s="1798" t="s">
        <v>10</v>
      </c>
      <c r="F578" s="1798" t="s">
        <v>10</v>
      </c>
      <c r="G578" s="1798" t="s">
        <v>10</v>
      </c>
      <c r="H578" s="1798" t="s">
        <v>10</v>
      </c>
      <c r="I578" s="1798" t="s">
        <v>10</v>
      </c>
      <c r="J578" s="1798" t="s">
        <v>10</v>
      </c>
      <c r="K578" s="1798" t="s">
        <v>10</v>
      </c>
      <c r="L578" s="1798" t="s">
        <v>10</v>
      </c>
      <c r="M578" s="1797">
        <v>2.048</v>
      </c>
      <c r="N578" s="1816" t="s">
        <v>10</v>
      </c>
      <c r="O578" s="1816" t="s">
        <v>10</v>
      </c>
      <c r="P578" s="1816" t="s">
        <v>10</v>
      </c>
      <c r="Q578" s="1817" t="s">
        <v>10</v>
      </c>
      <c r="R578" s="1816" t="s">
        <v>10</v>
      </c>
      <c r="S578" s="1816" t="s">
        <v>10</v>
      </c>
      <c r="T578" s="1816" t="s">
        <v>10</v>
      </c>
      <c r="U578" s="1816" t="s">
        <v>10</v>
      </c>
      <c r="V578" s="1865" t="s">
        <v>10</v>
      </c>
    </row>
    <row r="579" spans="1:31" ht="15" x14ac:dyDescent="0.2">
      <c r="A579" s="1889"/>
      <c r="B579" s="1801" t="s">
        <v>391</v>
      </c>
      <c r="C579" s="1798" t="s">
        <v>10</v>
      </c>
      <c r="D579" s="1798" t="s">
        <v>10</v>
      </c>
      <c r="E579" s="1798" t="s">
        <v>10</v>
      </c>
      <c r="F579" s="1798" t="s">
        <v>10</v>
      </c>
      <c r="G579" s="1798" t="s">
        <v>10</v>
      </c>
      <c r="H579" s="1798" t="s">
        <v>10</v>
      </c>
      <c r="I579" s="1798" t="s">
        <v>10</v>
      </c>
      <c r="J579" s="1798" t="s">
        <v>10</v>
      </c>
      <c r="K579" s="1798" t="s">
        <v>10</v>
      </c>
      <c r="L579" s="1798" t="s">
        <v>10</v>
      </c>
      <c r="M579" s="1797">
        <v>1.7130000000000001</v>
      </c>
      <c r="N579" s="1816" t="s">
        <v>10</v>
      </c>
      <c r="O579" s="1816" t="s">
        <v>10</v>
      </c>
      <c r="P579" s="1816" t="s">
        <v>10</v>
      </c>
      <c r="Q579" s="1817" t="s">
        <v>10</v>
      </c>
      <c r="R579" s="1816" t="s">
        <v>10</v>
      </c>
      <c r="S579" s="1816" t="s">
        <v>10</v>
      </c>
      <c r="T579" s="1816" t="s">
        <v>10</v>
      </c>
      <c r="U579" s="1816" t="s">
        <v>10</v>
      </c>
      <c r="V579" s="1818" t="s">
        <v>10</v>
      </c>
    </row>
    <row r="580" spans="1:31" ht="15" x14ac:dyDescent="0.2">
      <c r="A580" s="1889"/>
      <c r="B580" s="1801" t="s">
        <v>400</v>
      </c>
      <c r="C580" s="1798" t="s">
        <v>10</v>
      </c>
      <c r="D580" s="1798" t="s">
        <v>10</v>
      </c>
      <c r="E580" s="1798" t="s">
        <v>10</v>
      </c>
      <c r="F580" s="1798" t="s">
        <v>10</v>
      </c>
      <c r="G580" s="1798" t="s">
        <v>10</v>
      </c>
      <c r="H580" s="1798" t="s">
        <v>10</v>
      </c>
      <c r="I580" s="1798" t="s">
        <v>10</v>
      </c>
      <c r="J580" s="1798" t="s">
        <v>10</v>
      </c>
      <c r="K580" s="1798" t="s">
        <v>10</v>
      </c>
      <c r="L580" s="1798" t="s">
        <v>10</v>
      </c>
      <c r="M580" s="1797">
        <v>3.0840000000000001</v>
      </c>
      <c r="N580" s="1816" t="s">
        <v>10</v>
      </c>
      <c r="O580" s="1816" t="s">
        <v>10</v>
      </c>
      <c r="P580" s="1816" t="s">
        <v>10</v>
      </c>
      <c r="Q580" s="1817" t="s">
        <v>10</v>
      </c>
      <c r="R580" s="1816" t="s">
        <v>10</v>
      </c>
      <c r="S580" s="1816" t="s">
        <v>10</v>
      </c>
      <c r="T580" s="1816" t="s">
        <v>10</v>
      </c>
      <c r="U580" s="1816" t="s">
        <v>10</v>
      </c>
      <c r="V580" s="1818" t="s">
        <v>10</v>
      </c>
    </row>
    <row r="581" spans="1:31" ht="15" x14ac:dyDescent="0.2">
      <c r="A581" s="1889"/>
      <c r="B581" s="1801" t="s">
        <v>392</v>
      </c>
      <c r="C581" s="1798" t="s">
        <v>10</v>
      </c>
      <c r="D581" s="1798" t="s">
        <v>10</v>
      </c>
      <c r="E581" s="1798" t="s">
        <v>10</v>
      </c>
      <c r="F581" s="1798" t="s">
        <v>10</v>
      </c>
      <c r="G581" s="1798" t="s">
        <v>10</v>
      </c>
      <c r="H581" s="1798" t="s">
        <v>10</v>
      </c>
      <c r="I581" s="1798" t="s">
        <v>10</v>
      </c>
      <c r="J581" s="1798" t="s">
        <v>10</v>
      </c>
      <c r="K581" s="1798" t="s">
        <v>10</v>
      </c>
      <c r="L581" s="1798" t="s">
        <v>10</v>
      </c>
      <c r="M581" s="1797">
        <v>2.851</v>
      </c>
      <c r="N581" s="1816" t="s">
        <v>10</v>
      </c>
      <c r="O581" s="1816" t="s">
        <v>10</v>
      </c>
      <c r="P581" s="1816" t="s">
        <v>10</v>
      </c>
      <c r="Q581" s="1817" t="s">
        <v>10</v>
      </c>
      <c r="R581" s="1816" t="s">
        <v>10</v>
      </c>
      <c r="S581" s="1816" t="s">
        <v>10</v>
      </c>
      <c r="T581" s="1816" t="s">
        <v>10</v>
      </c>
      <c r="U581" s="1816" t="s">
        <v>10</v>
      </c>
      <c r="V581" s="1818" t="s">
        <v>10</v>
      </c>
    </row>
    <row r="582" spans="1:31" ht="15" x14ac:dyDescent="0.2">
      <c r="A582" s="1889"/>
      <c r="B582" s="1801" t="s">
        <v>401</v>
      </c>
      <c r="C582" s="1798" t="s">
        <v>10</v>
      </c>
      <c r="D582" s="1798" t="s">
        <v>10</v>
      </c>
      <c r="E582" s="1798" t="s">
        <v>10</v>
      </c>
      <c r="F582" s="1798" t="s">
        <v>10</v>
      </c>
      <c r="G582" s="1798" t="s">
        <v>10</v>
      </c>
      <c r="H582" s="1798" t="s">
        <v>10</v>
      </c>
      <c r="I582" s="1798" t="s">
        <v>10</v>
      </c>
      <c r="J582" s="1798" t="s">
        <v>10</v>
      </c>
      <c r="K582" s="1798" t="s">
        <v>10</v>
      </c>
      <c r="L582" s="1798" t="s">
        <v>10</v>
      </c>
      <c r="M582" s="1797">
        <v>4.7990000000000004</v>
      </c>
      <c r="N582" s="1816" t="s">
        <v>10</v>
      </c>
      <c r="O582" s="1816" t="s">
        <v>10</v>
      </c>
      <c r="P582" s="1816" t="s">
        <v>10</v>
      </c>
      <c r="Q582" s="1817" t="s">
        <v>10</v>
      </c>
      <c r="R582" s="1816" t="s">
        <v>10</v>
      </c>
      <c r="S582" s="1816" t="s">
        <v>10</v>
      </c>
      <c r="T582" s="1816" t="s">
        <v>10</v>
      </c>
      <c r="U582" s="1816" t="s">
        <v>10</v>
      </c>
      <c r="V582" s="1818" t="s">
        <v>10</v>
      </c>
    </row>
    <row r="583" spans="1:31" ht="15" x14ac:dyDescent="0.2">
      <c r="A583" s="1890"/>
      <c r="B583" s="1801" t="s">
        <v>246</v>
      </c>
      <c r="C583" s="1798" t="s">
        <v>10</v>
      </c>
      <c r="D583" s="1798" t="s">
        <v>10</v>
      </c>
      <c r="E583" s="1798" t="s">
        <v>10</v>
      </c>
      <c r="F583" s="1798" t="s">
        <v>10</v>
      </c>
      <c r="G583" s="1798" t="s">
        <v>10</v>
      </c>
      <c r="H583" s="1798" t="s">
        <v>10</v>
      </c>
      <c r="I583" s="1798" t="s">
        <v>10</v>
      </c>
      <c r="J583" s="1798" t="s">
        <v>10</v>
      </c>
      <c r="K583" s="1798" t="s">
        <v>10</v>
      </c>
      <c r="L583" s="1798" t="s">
        <v>10</v>
      </c>
      <c r="M583" s="1797">
        <v>25.905999999999999</v>
      </c>
      <c r="N583" s="1816" t="s">
        <v>10</v>
      </c>
      <c r="O583" s="1816" t="s">
        <v>10</v>
      </c>
      <c r="P583" s="1816" t="s">
        <v>10</v>
      </c>
      <c r="Q583" s="1817" t="s">
        <v>10</v>
      </c>
      <c r="R583" s="1816" t="s">
        <v>10</v>
      </c>
      <c r="S583" s="1816" t="s">
        <v>10</v>
      </c>
      <c r="T583" s="1816" t="s">
        <v>10</v>
      </c>
      <c r="U583" s="1816" t="s">
        <v>10</v>
      </c>
      <c r="V583" s="1818" t="s">
        <v>10</v>
      </c>
    </row>
    <row r="584" spans="1:31" ht="15" x14ac:dyDescent="0.2">
      <c r="A584" s="1890"/>
      <c r="B584" s="1801" t="s">
        <v>393</v>
      </c>
      <c r="C584" s="1798" t="s">
        <v>10</v>
      </c>
      <c r="D584" s="1798" t="s">
        <v>10</v>
      </c>
      <c r="E584" s="1798" t="s">
        <v>10</v>
      </c>
      <c r="F584" s="1798" t="s">
        <v>10</v>
      </c>
      <c r="G584" s="1798" t="s">
        <v>10</v>
      </c>
      <c r="H584" s="1798" t="s">
        <v>10</v>
      </c>
      <c r="I584" s="1798" t="s">
        <v>10</v>
      </c>
      <c r="J584" s="1798" t="s">
        <v>10</v>
      </c>
      <c r="K584" s="1798" t="s">
        <v>10</v>
      </c>
      <c r="L584" s="1798" t="s">
        <v>10</v>
      </c>
      <c r="M584" s="1797">
        <v>0.97199999999999998</v>
      </c>
      <c r="N584" s="1816" t="s">
        <v>10</v>
      </c>
      <c r="O584" s="1816" t="s">
        <v>10</v>
      </c>
      <c r="P584" s="1816" t="s">
        <v>10</v>
      </c>
      <c r="Q584" s="1817" t="s">
        <v>10</v>
      </c>
      <c r="R584" s="1816" t="s">
        <v>10</v>
      </c>
      <c r="S584" s="1816" t="s">
        <v>10</v>
      </c>
      <c r="T584" s="1816" t="s">
        <v>10</v>
      </c>
      <c r="U584" s="1816" t="s">
        <v>10</v>
      </c>
      <c r="V584" s="1818" t="s">
        <v>10</v>
      </c>
    </row>
    <row r="585" spans="1:31" ht="15" x14ac:dyDescent="0.2">
      <c r="A585" s="1811"/>
      <c r="B585" s="1803" t="s">
        <v>366</v>
      </c>
      <c r="C585" s="1805" t="s">
        <v>10</v>
      </c>
      <c r="D585" s="1805" t="s">
        <v>10</v>
      </c>
      <c r="E585" s="1805" t="s">
        <v>10</v>
      </c>
      <c r="F585" s="1805" t="s">
        <v>10</v>
      </c>
      <c r="G585" s="1805" t="s">
        <v>10</v>
      </c>
      <c r="H585" s="1805" t="s">
        <v>10</v>
      </c>
      <c r="I585" s="1805" t="s">
        <v>10</v>
      </c>
      <c r="J585" s="1805" t="s">
        <v>10</v>
      </c>
      <c r="K585" s="1805" t="s">
        <v>10</v>
      </c>
      <c r="L585" s="1805" t="s">
        <v>10</v>
      </c>
      <c r="M585" s="1804">
        <v>58.625999999999998</v>
      </c>
      <c r="N585" s="1819" t="s">
        <v>10</v>
      </c>
      <c r="O585" s="1819" t="s">
        <v>10</v>
      </c>
      <c r="P585" s="1819" t="s">
        <v>10</v>
      </c>
      <c r="Q585" s="1820" t="s">
        <v>10</v>
      </c>
      <c r="R585" s="1819" t="s">
        <v>10</v>
      </c>
      <c r="S585" s="1819" t="s">
        <v>10</v>
      </c>
      <c r="T585" s="1819" t="s">
        <v>10</v>
      </c>
      <c r="U585" s="1819" t="s">
        <v>10</v>
      </c>
      <c r="V585" s="1821" t="s">
        <v>10</v>
      </c>
    </row>
    <row r="586" spans="1:31" ht="3" customHeight="1" x14ac:dyDescent="0.2">
      <c r="B586" s="1852"/>
      <c r="C586" s="1809"/>
      <c r="D586" s="1809"/>
      <c r="G586" s="1797"/>
      <c r="W586" s="1811"/>
      <c r="X586" s="1801"/>
      <c r="Y586" s="1811"/>
      <c r="Z586" s="1811"/>
      <c r="AA586" s="1811"/>
      <c r="AB586" s="1811"/>
      <c r="AC586" s="1811"/>
      <c r="AD586" s="1811"/>
      <c r="AE586" s="1811"/>
    </row>
    <row r="587" spans="1:31" ht="63" customHeight="1" x14ac:dyDescent="0.2">
      <c r="B587" s="2013" t="s">
        <v>403</v>
      </c>
      <c r="C587" s="2014"/>
      <c r="D587" s="2014"/>
      <c r="E587" s="2014"/>
      <c r="F587" s="2014"/>
      <c r="G587" s="2014"/>
      <c r="H587" s="2014"/>
      <c r="I587" s="2014"/>
      <c r="J587" s="2014"/>
      <c r="K587" s="2014"/>
      <c r="L587" s="2014"/>
      <c r="M587" s="2014"/>
      <c r="N587" s="2014"/>
      <c r="O587" s="2014"/>
      <c r="P587" s="2014"/>
      <c r="Q587" s="2014"/>
      <c r="R587" s="2014"/>
      <c r="S587" s="2014"/>
      <c r="T587" s="2014"/>
      <c r="U587" s="2014"/>
      <c r="V587" s="2014"/>
      <c r="W587" s="1811"/>
      <c r="X587" s="1801"/>
      <c r="Y587" s="1811"/>
      <c r="Z587" s="1811"/>
      <c r="AA587" s="1811"/>
      <c r="AB587" s="1811"/>
      <c r="AC587" s="1811"/>
      <c r="AD587" s="1811"/>
      <c r="AE587" s="1811"/>
    </row>
    <row r="589" spans="1:31" ht="63" customHeight="1" x14ac:dyDescent="0.2">
      <c r="A589" s="1785" t="s">
        <v>409</v>
      </c>
      <c r="B589" s="2001" t="s">
        <v>389</v>
      </c>
      <c r="C589" s="2002"/>
      <c r="D589" s="2002"/>
      <c r="E589" s="2002"/>
      <c r="F589" s="2002"/>
      <c r="G589" s="2002"/>
      <c r="H589" s="2002"/>
      <c r="I589" s="2002"/>
      <c r="J589" s="2002"/>
      <c r="K589" s="2002"/>
      <c r="L589" s="2002"/>
      <c r="M589" s="2002"/>
      <c r="N589" s="2002"/>
      <c r="O589" s="2002"/>
      <c r="P589" s="2002"/>
      <c r="Q589" s="2002"/>
      <c r="R589" s="2002"/>
      <c r="S589" s="1813"/>
      <c r="T589" s="1813"/>
      <c r="U589" s="1813"/>
      <c r="V589" s="1786"/>
    </row>
    <row r="590" spans="1:31" ht="63" customHeight="1" x14ac:dyDescent="0.2">
      <c r="A590" s="1787"/>
      <c r="B590" s="1877" t="s">
        <v>68</v>
      </c>
      <c r="C590" s="1878" t="s">
        <v>6</v>
      </c>
      <c r="D590" s="1878" t="s">
        <v>7</v>
      </c>
      <c r="E590" s="1878" t="s">
        <v>8</v>
      </c>
      <c r="F590" s="1880" t="s">
        <v>140</v>
      </c>
      <c r="G590" s="1880" t="s">
        <v>179</v>
      </c>
      <c r="H590" s="1880" t="s">
        <v>224</v>
      </c>
      <c r="I590" s="1881" t="s">
        <v>235</v>
      </c>
      <c r="J590" s="1881" t="s">
        <v>288</v>
      </c>
      <c r="K590" s="1881" t="s">
        <v>323</v>
      </c>
      <c r="L590" s="1881" t="s">
        <v>335</v>
      </c>
      <c r="M590" s="1792" t="s">
        <v>386</v>
      </c>
      <c r="N590" s="1793" t="s">
        <v>410</v>
      </c>
      <c r="O590" s="1793" t="s">
        <v>425</v>
      </c>
      <c r="P590" s="1793" t="s">
        <v>458</v>
      </c>
      <c r="Q590" s="1815" t="s">
        <v>600</v>
      </c>
      <c r="R590" s="1793" t="s">
        <v>653</v>
      </c>
      <c r="S590" s="1793" t="s">
        <v>660</v>
      </c>
      <c r="T590" s="1793" t="s">
        <v>700</v>
      </c>
      <c r="U590" s="1793" t="s">
        <v>704</v>
      </c>
      <c r="V590" s="1794" t="s">
        <v>706</v>
      </c>
    </row>
    <row r="591" spans="1:31" ht="15" x14ac:dyDescent="0.2">
      <c r="A591" s="1889"/>
      <c r="B591" s="1796" t="s">
        <v>390</v>
      </c>
      <c r="C591" s="1798" t="s">
        <v>10</v>
      </c>
      <c r="D591" s="1798" t="s">
        <v>10</v>
      </c>
      <c r="E591" s="1798" t="s">
        <v>10</v>
      </c>
      <c r="F591" s="1798" t="s">
        <v>10</v>
      </c>
      <c r="G591" s="1798" t="s">
        <v>10</v>
      </c>
      <c r="H591" s="1798" t="s">
        <v>10</v>
      </c>
      <c r="I591" s="1798" t="s">
        <v>10</v>
      </c>
      <c r="J591" s="1798" t="s">
        <v>10</v>
      </c>
      <c r="K591" s="1798" t="s">
        <v>10</v>
      </c>
      <c r="L591" s="1798" t="s">
        <v>10</v>
      </c>
      <c r="M591" s="1797">
        <v>1.976</v>
      </c>
      <c r="N591" s="1816" t="s">
        <v>10</v>
      </c>
      <c r="O591" s="1816" t="s">
        <v>10</v>
      </c>
      <c r="P591" s="1816" t="s">
        <v>10</v>
      </c>
      <c r="Q591" s="1817" t="s">
        <v>10</v>
      </c>
      <c r="R591" s="1816" t="s">
        <v>10</v>
      </c>
      <c r="S591" s="1816" t="s">
        <v>10</v>
      </c>
      <c r="T591" s="1816" t="s">
        <v>10</v>
      </c>
      <c r="U591" s="1816" t="s">
        <v>10</v>
      </c>
      <c r="V591" s="1865" t="s">
        <v>10</v>
      </c>
    </row>
    <row r="592" spans="1:31" ht="15" x14ac:dyDescent="0.2">
      <c r="A592" s="1889"/>
      <c r="B592" s="1801" t="s">
        <v>391</v>
      </c>
      <c r="C592" s="1798" t="s">
        <v>10</v>
      </c>
      <c r="D592" s="1798" t="s">
        <v>10</v>
      </c>
      <c r="E592" s="1798" t="s">
        <v>10</v>
      </c>
      <c r="F592" s="1798" t="s">
        <v>10</v>
      </c>
      <c r="G592" s="1798" t="s">
        <v>10</v>
      </c>
      <c r="H592" s="1798" t="s">
        <v>10</v>
      </c>
      <c r="I592" s="1798" t="s">
        <v>10</v>
      </c>
      <c r="J592" s="1798" t="s">
        <v>10</v>
      </c>
      <c r="K592" s="1798" t="s">
        <v>10</v>
      </c>
      <c r="L592" s="1798" t="s">
        <v>10</v>
      </c>
      <c r="M592" s="1797">
        <v>2.492</v>
      </c>
      <c r="N592" s="1816" t="s">
        <v>10</v>
      </c>
      <c r="O592" s="1816" t="s">
        <v>10</v>
      </c>
      <c r="P592" s="1816" t="s">
        <v>10</v>
      </c>
      <c r="Q592" s="1817" t="s">
        <v>10</v>
      </c>
      <c r="R592" s="1816" t="s">
        <v>10</v>
      </c>
      <c r="S592" s="1816" t="s">
        <v>10</v>
      </c>
      <c r="T592" s="1816" t="s">
        <v>10</v>
      </c>
      <c r="U592" s="1816" t="s">
        <v>10</v>
      </c>
      <c r="V592" s="1818" t="s">
        <v>10</v>
      </c>
    </row>
    <row r="593" spans="1:31" ht="15" x14ac:dyDescent="0.2">
      <c r="A593" s="1889"/>
      <c r="B593" s="1801" t="s">
        <v>400</v>
      </c>
      <c r="C593" s="1798" t="s">
        <v>10</v>
      </c>
      <c r="D593" s="1798" t="s">
        <v>10</v>
      </c>
      <c r="E593" s="1798" t="s">
        <v>10</v>
      </c>
      <c r="F593" s="1798" t="s">
        <v>10</v>
      </c>
      <c r="G593" s="1798" t="s">
        <v>10</v>
      </c>
      <c r="H593" s="1798" t="s">
        <v>10</v>
      </c>
      <c r="I593" s="1798" t="s">
        <v>10</v>
      </c>
      <c r="J593" s="1798" t="s">
        <v>10</v>
      </c>
      <c r="K593" s="1798" t="s">
        <v>10</v>
      </c>
      <c r="L593" s="1798" t="s">
        <v>10</v>
      </c>
      <c r="M593" s="1797">
        <v>4.2249999999999996</v>
      </c>
      <c r="N593" s="1816" t="s">
        <v>10</v>
      </c>
      <c r="O593" s="1816" t="s">
        <v>10</v>
      </c>
      <c r="P593" s="1816" t="s">
        <v>10</v>
      </c>
      <c r="Q593" s="1817" t="s">
        <v>10</v>
      </c>
      <c r="R593" s="1816" t="s">
        <v>10</v>
      </c>
      <c r="S593" s="1816" t="s">
        <v>10</v>
      </c>
      <c r="T593" s="1816" t="s">
        <v>10</v>
      </c>
      <c r="U593" s="1816" t="s">
        <v>10</v>
      </c>
      <c r="V593" s="1818" t="s">
        <v>10</v>
      </c>
    </row>
    <row r="594" spans="1:31" ht="15" x14ac:dyDescent="0.2">
      <c r="A594" s="1889"/>
      <c r="B594" s="1801" t="s">
        <v>392</v>
      </c>
      <c r="C594" s="1798" t="s">
        <v>10</v>
      </c>
      <c r="D594" s="1798" t="s">
        <v>10</v>
      </c>
      <c r="E594" s="1798" t="s">
        <v>10</v>
      </c>
      <c r="F594" s="1798" t="s">
        <v>10</v>
      </c>
      <c r="G594" s="1798" t="s">
        <v>10</v>
      </c>
      <c r="H594" s="1798" t="s">
        <v>10</v>
      </c>
      <c r="I594" s="1798" t="s">
        <v>10</v>
      </c>
      <c r="J594" s="1798" t="s">
        <v>10</v>
      </c>
      <c r="K594" s="1798" t="s">
        <v>10</v>
      </c>
      <c r="L594" s="1798" t="s">
        <v>10</v>
      </c>
      <c r="M594" s="1797">
        <v>4.6619999999999999</v>
      </c>
      <c r="N594" s="1816" t="s">
        <v>10</v>
      </c>
      <c r="O594" s="1816" t="s">
        <v>10</v>
      </c>
      <c r="P594" s="1816" t="s">
        <v>10</v>
      </c>
      <c r="Q594" s="1817" t="s">
        <v>10</v>
      </c>
      <c r="R594" s="1816" t="s">
        <v>10</v>
      </c>
      <c r="S594" s="1816" t="s">
        <v>10</v>
      </c>
      <c r="T594" s="1816" t="s">
        <v>10</v>
      </c>
      <c r="U594" s="1816" t="s">
        <v>10</v>
      </c>
      <c r="V594" s="1818" t="s">
        <v>10</v>
      </c>
    </row>
    <row r="595" spans="1:31" ht="15" x14ac:dyDescent="0.2">
      <c r="A595" s="1889"/>
      <c r="B595" s="1801" t="s">
        <v>401</v>
      </c>
      <c r="C595" s="1798" t="s">
        <v>10</v>
      </c>
      <c r="D595" s="1798" t="s">
        <v>10</v>
      </c>
      <c r="E595" s="1798" t="s">
        <v>10</v>
      </c>
      <c r="F595" s="1798" t="s">
        <v>10</v>
      </c>
      <c r="G595" s="1798" t="s">
        <v>10</v>
      </c>
      <c r="H595" s="1798" t="s">
        <v>10</v>
      </c>
      <c r="I595" s="1798" t="s">
        <v>10</v>
      </c>
      <c r="J595" s="1798" t="s">
        <v>10</v>
      </c>
      <c r="K595" s="1798" t="s">
        <v>10</v>
      </c>
      <c r="L595" s="1798" t="s">
        <v>10</v>
      </c>
      <c r="M595" s="1797">
        <v>5.51</v>
      </c>
      <c r="N595" s="1816" t="s">
        <v>10</v>
      </c>
      <c r="O595" s="1816" t="s">
        <v>10</v>
      </c>
      <c r="P595" s="1816" t="s">
        <v>10</v>
      </c>
      <c r="Q595" s="1817" t="s">
        <v>10</v>
      </c>
      <c r="R595" s="1816" t="s">
        <v>10</v>
      </c>
      <c r="S595" s="1816" t="s">
        <v>10</v>
      </c>
      <c r="T595" s="1816" t="s">
        <v>10</v>
      </c>
      <c r="U595" s="1816" t="s">
        <v>10</v>
      </c>
      <c r="V595" s="1818" t="s">
        <v>10</v>
      </c>
    </row>
    <row r="596" spans="1:31" ht="15" x14ac:dyDescent="0.2">
      <c r="A596" s="1890"/>
      <c r="B596" s="1801" t="s">
        <v>246</v>
      </c>
      <c r="C596" s="1798" t="s">
        <v>10</v>
      </c>
      <c r="D596" s="1798" t="s">
        <v>10</v>
      </c>
      <c r="E596" s="1798" t="s">
        <v>10</v>
      </c>
      <c r="F596" s="1798" t="s">
        <v>10</v>
      </c>
      <c r="G596" s="1798" t="s">
        <v>10</v>
      </c>
      <c r="H596" s="1798" t="s">
        <v>10</v>
      </c>
      <c r="I596" s="1798" t="s">
        <v>10</v>
      </c>
      <c r="J596" s="1798" t="s">
        <v>10</v>
      </c>
      <c r="K596" s="1798" t="s">
        <v>10</v>
      </c>
      <c r="L596" s="1798" t="s">
        <v>10</v>
      </c>
      <c r="M596" s="1797">
        <v>27.795999999999999</v>
      </c>
      <c r="N596" s="1816" t="s">
        <v>10</v>
      </c>
      <c r="O596" s="1816" t="s">
        <v>10</v>
      </c>
      <c r="P596" s="1816" t="s">
        <v>10</v>
      </c>
      <c r="Q596" s="1817" t="s">
        <v>10</v>
      </c>
      <c r="R596" s="1816" t="s">
        <v>10</v>
      </c>
      <c r="S596" s="1816" t="s">
        <v>10</v>
      </c>
      <c r="T596" s="1816" t="s">
        <v>10</v>
      </c>
      <c r="U596" s="1816" t="s">
        <v>10</v>
      </c>
      <c r="V596" s="1818" t="s">
        <v>10</v>
      </c>
    </row>
    <row r="597" spans="1:31" ht="15" x14ac:dyDescent="0.2">
      <c r="A597" s="1890"/>
      <c r="B597" s="1801" t="s">
        <v>393</v>
      </c>
      <c r="C597" s="1798" t="s">
        <v>10</v>
      </c>
      <c r="D597" s="1798" t="s">
        <v>10</v>
      </c>
      <c r="E597" s="1798" t="s">
        <v>10</v>
      </c>
      <c r="F597" s="1798" t="s">
        <v>10</v>
      </c>
      <c r="G597" s="1798" t="s">
        <v>10</v>
      </c>
      <c r="H597" s="1798" t="s">
        <v>10</v>
      </c>
      <c r="I597" s="1798" t="s">
        <v>10</v>
      </c>
      <c r="J597" s="1798" t="s">
        <v>10</v>
      </c>
      <c r="K597" s="1798" t="s">
        <v>10</v>
      </c>
      <c r="L597" s="1798" t="s">
        <v>10</v>
      </c>
      <c r="M597" s="1797">
        <v>2.069</v>
      </c>
      <c r="N597" s="1816" t="s">
        <v>10</v>
      </c>
      <c r="O597" s="1816" t="s">
        <v>10</v>
      </c>
      <c r="P597" s="1816" t="s">
        <v>10</v>
      </c>
      <c r="Q597" s="1817" t="s">
        <v>10</v>
      </c>
      <c r="R597" s="1816" t="s">
        <v>10</v>
      </c>
      <c r="S597" s="1816" t="s">
        <v>10</v>
      </c>
      <c r="T597" s="1816" t="s">
        <v>10</v>
      </c>
      <c r="U597" s="1816" t="s">
        <v>10</v>
      </c>
      <c r="V597" s="1818" t="s">
        <v>10</v>
      </c>
    </row>
    <row r="598" spans="1:31" ht="15" x14ac:dyDescent="0.2">
      <c r="A598" s="1811"/>
      <c r="B598" s="1803" t="s">
        <v>366</v>
      </c>
      <c r="C598" s="1805" t="s">
        <v>10</v>
      </c>
      <c r="D598" s="1805" t="s">
        <v>10</v>
      </c>
      <c r="E598" s="1805" t="s">
        <v>10</v>
      </c>
      <c r="F598" s="1805" t="s">
        <v>10</v>
      </c>
      <c r="G598" s="1805" t="s">
        <v>10</v>
      </c>
      <c r="H598" s="1805" t="s">
        <v>10</v>
      </c>
      <c r="I598" s="1805" t="s">
        <v>10</v>
      </c>
      <c r="J598" s="1805" t="s">
        <v>10</v>
      </c>
      <c r="K598" s="1805" t="s">
        <v>10</v>
      </c>
      <c r="L598" s="1805" t="s">
        <v>10</v>
      </c>
      <c r="M598" s="1804">
        <v>51.268999999999998</v>
      </c>
      <c r="N598" s="1819" t="s">
        <v>10</v>
      </c>
      <c r="O598" s="1819" t="s">
        <v>10</v>
      </c>
      <c r="P598" s="1819" t="s">
        <v>10</v>
      </c>
      <c r="Q598" s="1820" t="s">
        <v>10</v>
      </c>
      <c r="R598" s="1819" t="s">
        <v>10</v>
      </c>
      <c r="S598" s="1819" t="s">
        <v>10</v>
      </c>
      <c r="T598" s="1819" t="s">
        <v>10</v>
      </c>
      <c r="U598" s="1819" t="s">
        <v>10</v>
      </c>
      <c r="V598" s="1821" t="s">
        <v>10</v>
      </c>
    </row>
    <row r="599" spans="1:31" ht="3" customHeight="1" x14ac:dyDescent="0.2">
      <c r="B599" s="1852"/>
      <c r="C599" s="1809"/>
      <c r="D599" s="1809"/>
      <c r="G599" s="1797"/>
      <c r="W599" s="1811"/>
      <c r="X599" s="1801"/>
      <c r="Y599" s="1811"/>
      <c r="Z599" s="1811"/>
      <c r="AA599" s="1811"/>
      <c r="AB599" s="1811"/>
      <c r="AC599" s="1811"/>
      <c r="AD599" s="1811"/>
      <c r="AE599" s="1811"/>
    </row>
    <row r="600" spans="1:31" ht="63" customHeight="1" x14ac:dyDescent="0.2">
      <c r="B600" s="2013" t="s">
        <v>404</v>
      </c>
      <c r="C600" s="2014"/>
      <c r="D600" s="2014"/>
      <c r="E600" s="2014"/>
      <c r="F600" s="2014"/>
      <c r="G600" s="2014"/>
      <c r="H600" s="2014"/>
      <c r="I600" s="2014"/>
      <c r="J600" s="2014"/>
      <c r="K600" s="2014"/>
      <c r="L600" s="2014"/>
      <c r="M600" s="2014"/>
      <c r="N600" s="2014"/>
      <c r="O600" s="2014"/>
      <c r="P600" s="2014"/>
      <c r="Q600" s="2014"/>
      <c r="R600" s="2014"/>
      <c r="S600" s="2014"/>
      <c r="T600" s="2014"/>
      <c r="U600" s="2014"/>
      <c r="V600" s="2014"/>
      <c r="W600" s="1811"/>
      <c r="X600" s="1801"/>
      <c r="Y600" s="1811"/>
      <c r="Z600" s="1811"/>
      <c r="AA600" s="1811"/>
      <c r="AB600" s="1811"/>
      <c r="AC600" s="1811"/>
      <c r="AD600" s="1811"/>
      <c r="AE600" s="1811"/>
    </row>
    <row r="602" spans="1:31" ht="63" customHeight="1" x14ac:dyDescent="0.2">
      <c r="A602" s="1785" t="s">
        <v>394</v>
      </c>
      <c r="B602" s="2001" t="s">
        <v>396</v>
      </c>
      <c r="C602" s="2002"/>
      <c r="D602" s="2002"/>
      <c r="E602" s="2002"/>
      <c r="F602" s="2002"/>
      <c r="G602" s="2002"/>
      <c r="H602" s="2002"/>
      <c r="I602" s="2002"/>
      <c r="J602" s="2002"/>
      <c r="K602" s="2002"/>
      <c r="L602" s="2002"/>
      <c r="M602" s="2002"/>
      <c r="N602" s="2002"/>
      <c r="O602" s="2002"/>
      <c r="P602" s="2002"/>
      <c r="Q602" s="2002"/>
      <c r="R602" s="2002"/>
      <c r="S602" s="1813"/>
      <c r="T602" s="1813"/>
      <c r="U602" s="1813"/>
      <c r="V602" s="1786"/>
    </row>
    <row r="603" spans="1:31" ht="63" customHeight="1" x14ac:dyDescent="0.2">
      <c r="A603" s="1787"/>
      <c r="B603" s="1877" t="s">
        <v>68</v>
      </c>
      <c r="C603" s="1878" t="s">
        <v>6</v>
      </c>
      <c r="D603" s="1878" t="s">
        <v>7</v>
      </c>
      <c r="E603" s="1878" t="s">
        <v>8</v>
      </c>
      <c r="F603" s="1880" t="s">
        <v>140</v>
      </c>
      <c r="G603" s="1880" t="s">
        <v>179</v>
      </c>
      <c r="H603" s="1880" t="s">
        <v>224</v>
      </c>
      <c r="I603" s="1881" t="s">
        <v>235</v>
      </c>
      <c r="J603" s="1881" t="s">
        <v>288</v>
      </c>
      <c r="K603" s="1881" t="s">
        <v>323</v>
      </c>
      <c r="L603" s="1881" t="s">
        <v>335</v>
      </c>
      <c r="M603" s="1792" t="s">
        <v>386</v>
      </c>
      <c r="N603" s="1793" t="s">
        <v>410</v>
      </c>
      <c r="O603" s="1793" t="s">
        <v>425</v>
      </c>
      <c r="P603" s="1793" t="s">
        <v>458</v>
      </c>
      <c r="Q603" s="1815" t="s">
        <v>600</v>
      </c>
      <c r="R603" s="1793" t="s">
        <v>653</v>
      </c>
      <c r="S603" s="1793" t="s">
        <v>660</v>
      </c>
      <c r="T603" s="1793" t="s">
        <v>700</v>
      </c>
      <c r="U603" s="1793" t="s">
        <v>704</v>
      </c>
      <c r="V603" s="1794" t="s">
        <v>706</v>
      </c>
    </row>
    <row r="604" spans="1:31" ht="15" x14ac:dyDescent="0.2">
      <c r="A604" s="1889"/>
      <c r="B604" s="1796" t="s">
        <v>398</v>
      </c>
      <c r="C604" s="1798" t="s">
        <v>10</v>
      </c>
      <c r="D604" s="1798" t="s">
        <v>10</v>
      </c>
      <c r="E604" s="1798" t="s">
        <v>10</v>
      </c>
      <c r="F604" s="1798" t="s">
        <v>10</v>
      </c>
      <c r="G604" s="1798" t="s">
        <v>10</v>
      </c>
      <c r="H604" s="1798" t="s">
        <v>10</v>
      </c>
      <c r="I604" s="1798" t="s">
        <v>10</v>
      </c>
      <c r="J604" s="1798" t="s">
        <v>10</v>
      </c>
      <c r="K604" s="1798" t="s">
        <v>10</v>
      </c>
      <c r="L604" s="1798" t="s">
        <v>10</v>
      </c>
      <c r="M604" s="1797">
        <v>44.259</v>
      </c>
      <c r="N604" s="1816" t="s">
        <v>10</v>
      </c>
      <c r="O604" s="1816" t="s">
        <v>10</v>
      </c>
      <c r="P604" s="1816" t="s">
        <v>10</v>
      </c>
      <c r="Q604" s="1817" t="s">
        <v>10</v>
      </c>
      <c r="R604" s="1816" t="s">
        <v>10</v>
      </c>
      <c r="S604" s="1816" t="s">
        <v>10</v>
      </c>
      <c r="T604" s="1816" t="s">
        <v>10</v>
      </c>
      <c r="U604" s="1816" t="s">
        <v>10</v>
      </c>
      <c r="V604" s="1865" t="s">
        <v>10</v>
      </c>
    </row>
    <row r="605" spans="1:31" ht="15" x14ac:dyDescent="0.2">
      <c r="A605" s="1890"/>
      <c r="B605" s="1801" t="s">
        <v>246</v>
      </c>
      <c r="C605" s="1798" t="s">
        <v>10</v>
      </c>
      <c r="D605" s="1798" t="s">
        <v>10</v>
      </c>
      <c r="E605" s="1798" t="s">
        <v>10</v>
      </c>
      <c r="F605" s="1798" t="s">
        <v>10</v>
      </c>
      <c r="G605" s="1798" t="s">
        <v>10</v>
      </c>
      <c r="H605" s="1798" t="s">
        <v>10</v>
      </c>
      <c r="I605" s="1798" t="s">
        <v>10</v>
      </c>
      <c r="J605" s="1798" t="s">
        <v>10</v>
      </c>
      <c r="K605" s="1798" t="s">
        <v>10</v>
      </c>
      <c r="L605" s="1798" t="s">
        <v>10</v>
      </c>
      <c r="M605" s="1797">
        <v>48.047000000000004</v>
      </c>
      <c r="N605" s="1816" t="s">
        <v>10</v>
      </c>
      <c r="O605" s="1816" t="s">
        <v>10</v>
      </c>
      <c r="P605" s="1816" t="s">
        <v>10</v>
      </c>
      <c r="Q605" s="1817" t="s">
        <v>10</v>
      </c>
      <c r="R605" s="1816" t="s">
        <v>10</v>
      </c>
      <c r="S605" s="1816" t="s">
        <v>10</v>
      </c>
      <c r="T605" s="1816" t="s">
        <v>10</v>
      </c>
      <c r="U605" s="1816" t="s">
        <v>10</v>
      </c>
      <c r="V605" s="1818" t="s">
        <v>10</v>
      </c>
    </row>
    <row r="606" spans="1:31" ht="15" x14ac:dyDescent="0.2">
      <c r="A606" s="1890"/>
      <c r="B606" s="1803" t="s">
        <v>399</v>
      </c>
      <c r="C606" s="1805" t="s">
        <v>10</v>
      </c>
      <c r="D606" s="1805" t="s">
        <v>10</v>
      </c>
      <c r="E606" s="1805" t="s">
        <v>10</v>
      </c>
      <c r="F606" s="1805" t="s">
        <v>10</v>
      </c>
      <c r="G606" s="1805" t="s">
        <v>10</v>
      </c>
      <c r="H606" s="1805" t="s">
        <v>10</v>
      </c>
      <c r="I606" s="1805" t="s">
        <v>10</v>
      </c>
      <c r="J606" s="1805" t="s">
        <v>10</v>
      </c>
      <c r="K606" s="1805" t="s">
        <v>10</v>
      </c>
      <c r="L606" s="1805" t="s">
        <v>10</v>
      </c>
      <c r="M606" s="1804">
        <v>7.694</v>
      </c>
      <c r="N606" s="1819" t="s">
        <v>10</v>
      </c>
      <c r="O606" s="1819" t="s">
        <v>10</v>
      </c>
      <c r="P606" s="1819" t="s">
        <v>10</v>
      </c>
      <c r="Q606" s="1820" t="s">
        <v>10</v>
      </c>
      <c r="R606" s="1819" t="s">
        <v>10</v>
      </c>
      <c r="S606" s="1819" t="s">
        <v>10</v>
      </c>
      <c r="T606" s="1819" t="s">
        <v>10</v>
      </c>
      <c r="U606" s="1819" t="s">
        <v>10</v>
      </c>
      <c r="V606" s="1821" t="s">
        <v>10</v>
      </c>
    </row>
    <row r="607" spans="1:31" ht="3" customHeight="1" x14ac:dyDescent="0.2">
      <c r="B607" s="1852"/>
      <c r="C607" s="1809"/>
      <c r="D607" s="1809"/>
      <c r="G607" s="1797"/>
      <c r="W607" s="1811"/>
      <c r="X607" s="1801"/>
      <c r="Y607" s="1811"/>
      <c r="Z607" s="1811"/>
      <c r="AA607" s="1811"/>
      <c r="AB607" s="1811"/>
      <c r="AC607" s="1811"/>
      <c r="AD607" s="1811"/>
      <c r="AE607" s="1811"/>
    </row>
    <row r="608" spans="1:31" ht="63" customHeight="1" x14ac:dyDescent="0.2">
      <c r="B608" s="2004" t="s">
        <v>406</v>
      </c>
      <c r="C608" s="2005"/>
      <c r="D608" s="2005"/>
      <c r="E608" s="2005"/>
      <c r="F608" s="2005"/>
      <c r="G608" s="2005"/>
      <c r="H608" s="2005"/>
      <c r="I608" s="2005"/>
      <c r="J608" s="2005"/>
      <c r="K608" s="2005"/>
      <c r="L608" s="2005"/>
      <c r="M608" s="2005"/>
      <c r="N608" s="2005"/>
      <c r="O608" s="2005"/>
      <c r="P608" s="2005"/>
      <c r="Q608" s="2005"/>
      <c r="R608" s="2005"/>
      <c r="S608" s="1822"/>
      <c r="T608" s="1822"/>
      <c r="U608" s="1822"/>
      <c r="W608" s="1811"/>
      <c r="X608" s="1801"/>
      <c r="Y608" s="1811"/>
      <c r="Z608" s="1811"/>
      <c r="AA608" s="1811"/>
      <c r="AB608" s="1811"/>
      <c r="AC608" s="1811"/>
      <c r="AD608" s="1811"/>
      <c r="AE608" s="1811"/>
    </row>
    <row r="610" spans="1:31" ht="63" customHeight="1" x14ac:dyDescent="0.2">
      <c r="A610" s="1785" t="s">
        <v>395</v>
      </c>
      <c r="B610" s="2001" t="s">
        <v>397</v>
      </c>
      <c r="C610" s="2002"/>
      <c r="D610" s="2002"/>
      <c r="E610" s="2002"/>
      <c r="F610" s="2002"/>
      <c r="G610" s="2002"/>
      <c r="H610" s="2002"/>
      <c r="I610" s="2002"/>
      <c r="J610" s="2002"/>
      <c r="K610" s="2002"/>
      <c r="L610" s="2002"/>
      <c r="M610" s="2002"/>
      <c r="N610" s="2002"/>
      <c r="O610" s="2002"/>
      <c r="P610" s="2002"/>
      <c r="Q610" s="2002"/>
      <c r="R610" s="2002"/>
      <c r="S610" s="1813"/>
      <c r="T610" s="1813"/>
      <c r="U610" s="1813"/>
      <c r="V610" s="1786"/>
    </row>
    <row r="611" spans="1:31" ht="63" customHeight="1" x14ac:dyDescent="0.2">
      <c r="A611" s="1787"/>
      <c r="B611" s="1877" t="s">
        <v>68</v>
      </c>
      <c r="C611" s="1878" t="s">
        <v>6</v>
      </c>
      <c r="D611" s="1878" t="s">
        <v>7</v>
      </c>
      <c r="E611" s="1878" t="s">
        <v>8</v>
      </c>
      <c r="F611" s="1880" t="s">
        <v>140</v>
      </c>
      <c r="G611" s="1880" t="s">
        <v>179</v>
      </c>
      <c r="H611" s="1880" t="s">
        <v>224</v>
      </c>
      <c r="I611" s="1881" t="s">
        <v>235</v>
      </c>
      <c r="J611" s="1881" t="s">
        <v>288</v>
      </c>
      <c r="K611" s="1881" t="s">
        <v>323</v>
      </c>
      <c r="L611" s="1881" t="s">
        <v>335</v>
      </c>
      <c r="M611" s="1792" t="s">
        <v>386</v>
      </c>
      <c r="N611" s="1793" t="s">
        <v>410</v>
      </c>
      <c r="O611" s="1793" t="s">
        <v>425</v>
      </c>
      <c r="P611" s="1793" t="s">
        <v>458</v>
      </c>
      <c r="Q611" s="1815" t="s">
        <v>600</v>
      </c>
      <c r="R611" s="1793" t="s">
        <v>653</v>
      </c>
      <c r="S611" s="1793" t="s">
        <v>660</v>
      </c>
      <c r="T611" s="1793" t="s">
        <v>700</v>
      </c>
      <c r="U611" s="1793" t="s">
        <v>704</v>
      </c>
      <c r="V611" s="1794" t="s">
        <v>706</v>
      </c>
    </row>
    <row r="612" spans="1:31" ht="15" x14ac:dyDescent="0.2">
      <c r="A612" s="1889"/>
      <c r="B612" s="1796" t="s">
        <v>398</v>
      </c>
      <c r="C612" s="1798" t="s">
        <v>10</v>
      </c>
      <c r="D612" s="1798" t="s">
        <v>10</v>
      </c>
      <c r="E612" s="1798" t="s">
        <v>10</v>
      </c>
      <c r="F612" s="1798" t="s">
        <v>10</v>
      </c>
      <c r="G612" s="1798" t="s">
        <v>10</v>
      </c>
      <c r="H612" s="1798" t="s">
        <v>10</v>
      </c>
      <c r="I612" s="1798" t="s">
        <v>10</v>
      </c>
      <c r="J612" s="1798" t="s">
        <v>10</v>
      </c>
      <c r="K612" s="1798" t="s">
        <v>10</v>
      </c>
      <c r="L612" s="1798" t="s">
        <v>10</v>
      </c>
      <c r="M612" s="1797">
        <v>28.991</v>
      </c>
      <c r="N612" s="1816" t="s">
        <v>10</v>
      </c>
      <c r="O612" s="1816" t="s">
        <v>10</v>
      </c>
      <c r="P612" s="1816" t="s">
        <v>10</v>
      </c>
      <c r="Q612" s="1817" t="s">
        <v>10</v>
      </c>
      <c r="R612" s="1817" t="s">
        <v>10</v>
      </c>
      <c r="S612" s="1817" t="s">
        <v>10</v>
      </c>
      <c r="T612" s="1817" t="s">
        <v>10</v>
      </c>
      <c r="U612" s="1817" t="s">
        <v>10</v>
      </c>
      <c r="V612" s="1865" t="s">
        <v>10</v>
      </c>
    </row>
    <row r="613" spans="1:31" ht="15" x14ac:dyDescent="0.2">
      <c r="A613" s="1890"/>
      <c r="B613" s="1801" t="s">
        <v>246</v>
      </c>
      <c r="C613" s="1798" t="s">
        <v>10</v>
      </c>
      <c r="D613" s="1798" t="s">
        <v>10</v>
      </c>
      <c r="E613" s="1798" t="s">
        <v>10</v>
      </c>
      <c r="F613" s="1798" t="s">
        <v>10</v>
      </c>
      <c r="G613" s="1798" t="s">
        <v>10</v>
      </c>
      <c r="H613" s="1798" t="s">
        <v>10</v>
      </c>
      <c r="I613" s="1798" t="s">
        <v>10</v>
      </c>
      <c r="J613" s="1798" t="s">
        <v>10</v>
      </c>
      <c r="K613" s="1798" t="s">
        <v>10</v>
      </c>
      <c r="L613" s="1798" t="s">
        <v>10</v>
      </c>
      <c r="M613" s="1797">
        <v>46.867000000000004</v>
      </c>
      <c r="N613" s="1816" t="s">
        <v>10</v>
      </c>
      <c r="O613" s="1816" t="s">
        <v>10</v>
      </c>
      <c r="P613" s="1816" t="s">
        <v>10</v>
      </c>
      <c r="Q613" s="1817" t="s">
        <v>10</v>
      </c>
      <c r="R613" s="1817" t="s">
        <v>10</v>
      </c>
      <c r="S613" s="1817" t="s">
        <v>10</v>
      </c>
      <c r="T613" s="1817" t="s">
        <v>10</v>
      </c>
      <c r="U613" s="1817" t="s">
        <v>10</v>
      </c>
      <c r="V613" s="1818" t="s">
        <v>10</v>
      </c>
    </row>
    <row r="614" spans="1:31" ht="15" x14ac:dyDescent="0.2">
      <c r="A614" s="1890"/>
      <c r="B614" s="1803" t="s">
        <v>399</v>
      </c>
      <c r="C614" s="1805" t="s">
        <v>10</v>
      </c>
      <c r="D614" s="1805" t="s">
        <v>10</v>
      </c>
      <c r="E614" s="1805" t="s">
        <v>10</v>
      </c>
      <c r="F614" s="1805" t="s">
        <v>10</v>
      </c>
      <c r="G614" s="1805" t="s">
        <v>10</v>
      </c>
      <c r="H614" s="1805" t="s">
        <v>10</v>
      </c>
      <c r="I614" s="1805" t="s">
        <v>10</v>
      </c>
      <c r="J614" s="1805" t="s">
        <v>10</v>
      </c>
      <c r="K614" s="1805" t="s">
        <v>10</v>
      </c>
      <c r="L614" s="1805" t="s">
        <v>10</v>
      </c>
      <c r="M614" s="1804">
        <v>24.141999999999999</v>
      </c>
      <c r="N614" s="1819" t="s">
        <v>10</v>
      </c>
      <c r="O614" s="1819" t="s">
        <v>10</v>
      </c>
      <c r="P614" s="1819" t="s">
        <v>10</v>
      </c>
      <c r="Q614" s="1820" t="s">
        <v>10</v>
      </c>
      <c r="R614" s="1820" t="s">
        <v>10</v>
      </c>
      <c r="S614" s="1820" t="s">
        <v>10</v>
      </c>
      <c r="T614" s="1820" t="s">
        <v>10</v>
      </c>
      <c r="U614" s="1820" t="s">
        <v>10</v>
      </c>
      <c r="V614" s="1821" t="s">
        <v>10</v>
      </c>
    </row>
    <row r="615" spans="1:31" ht="3" customHeight="1" x14ac:dyDescent="0.2">
      <c r="B615" s="1852"/>
      <c r="C615" s="1809"/>
      <c r="D615" s="1809"/>
      <c r="G615" s="1797"/>
      <c r="W615" s="1811"/>
      <c r="X615" s="1801"/>
      <c r="Y615" s="1811"/>
      <c r="Z615" s="1811"/>
      <c r="AA615" s="1811"/>
      <c r="AB615" s="1811"/>
      <c r="AC615" s="1811"/>
      <c r="AD615" s="1811"/>
      <c r="AE615" s="1811"/>
    </row>
    <row r="616" spans="1:31" ht="63" customHeight="1" x14ac:dyDescent="0.2">
      <c r="B616" s="2004" t="s">
        <v>405</v>
      </c>
      <c r="C616" s="2005"/>
      <c r="D616" s="2005"/>
      <c r="E616" s="2005"/>
      <c r="F616" s="2005"/>
      <c r="G616" s="2005"/>
      <c r="H616" s="2005"/>
      <c r="I616" s="2005"/>
      <c r="J616" s="2005"/>
      <c r="K616" s="2005"/>
      <c r="L616" s="2005"/>
      <c r="M616" s="2005"/>
      <c r="N616" s="2005"/>
      <c r="O616" s="2005"/>
      <c r="P616" s="2005"/>
      <c r="Q616" s="2005"/>
      <c r="R616" s="2005"/>
      <c r="S616" s="1822"/>
      <c r="T616" s="1822"/>
      <c r="U616" s="1822"/>
      <c r="W616" s="1811"/>
      <c r="X616" s="1801"/>
      <c r="Y616" s="1811"/>
      <c r="Z616" s="1811"/>
      <c r="AA616" s="1811"/>
      <c r="AB616" s="1811"/>
      <c r="AC616" s="1811"/>
      <c r="AD616" s="1811"/>
      <c r="AE616" s="1811"/>
    </row>
    <row r="618" spans="1:31" ht="63" customHeight="1" x14ac:dyDescent="0.2">
      <c r="A618" s="1785" t="s">
        <v>411</v>
      </c>
      <c r="B618" s="2001" t="s">
        <v>424</v>
      </c>
      <c r="C618" s="2002"/>
      <c r="D618" s="2002"/>
      <c r="E618" s="2002"/>
      <c r="F618" s="2002"/>
      <c r="G618" s="2002"/>
      <c r="H618" s="2002"/>
      <c r="I618" s="2002"/>
      <c r="J618" s="2002"/>
      <c r="K618" s="2002"/>
      <c r="L618" s="2002"/>
      <c r="M618" s="2002"/>
      <c r="N618" s="2002"/>
      <c r="O618" s="2002"/>
      <c r="P618" s="2002"/>
      <c r="Q618" s="2002"/>
      <c r="R618" s="2002"/>
      <c r="S618" s="1813"/>
      <c r="T618" s="1813"/>
      <c r="U618" s="1813"/>
      <c r="V618" s="1786"/>
    </row>
    <row r="619" spans="1:31" ht="63" customHeight="1" x14ac:dyDescent="0.2">
      <c r="A619" s="1787"/>
      <c r="B619" s="1877" t="s">
        <v>68</v>
      </c>
      <c r="C619" s="1878" t="s">
        <v>6</v>
      </c>
      <c r="D619" s="1878" t="s">
        <v>7</v>
      </c>
      <c r="E619" s="1878" t="s">
        <v>8</v>
      </c>
      <c r="F619" s="1880" t="s">
        <v>140</v>
      </c>
      <c r="G619" s="1880" t="s">
        <v>179</v>
      </c>
      <c r="H619" s="1880" t="s">
        <v>224</v>
      </c>
      <c r="I619" s="1881" t="s">
        <v>235</v>
      </c>
      <c r="J619" s="1881" t="s">
        <v>288</v>
      </c>
      <c r="K619" s="1881" t="s">
        <v>323</v>
      </c>
      <c r="L619" s="1881" t="s">
        <v>335</v>
      </c>
      <c r="M619" s="1792" t="s">
        <v>386</v>
      </c>
      <c r="N619" s="1792" t="s">
        <v>410</v>
      </c>
      <c r="O619" s="1793" t="s">
        <v>425</v>
      </c>
      <c r="P619" s="1793" t="s">
        <v>458</v>
      </c>
      <c r="Q619" s="1815" t="s">
        <v>600</v>
      </c>
      <c r="R619" s="1793" t="s">
        <v>653</v>
      </c>
      <c r="S619" s="1793" t="s">
        <v>660</v>
      </c>
      <c r="T619" s="1793" t="s">
        <v>700</v>
      </c>
      <c r="U619" s="1793" t="s">
        <v>704</v>
      </c>
      <c r="V619" s="1794" t="s">
        <v>706</v>
      </c>
    </row>
    <row r="620" spans="1:31" ht="15" x14ac:dyDescent="0.2">
      <c r="A620" s="1889"/>
      <c r="B620" s="1796" t="s">
        <v>412</v>
      </c>
      <c r="C620" s="1798" t="s">
        <v>10</v>
      </c>
      <c r="D620" s="1798" t="s">
        <v>10</v>
      </c>
      <c r="E620" s="1798" t="s">
        <v>10</v>
      </c>
      <c r="F620" s="1798" t="s">
        <v>10</v>
      </c>
      <c r="G620" s="1798" t="s">
        <v>10</v>
      </c>
      <c r="H620" s="1798" t="s">
        <v>10</v>
      </c>
      <c r="I620" s="1798" t="s">
        <v>10</v>
      </c>
      <c r="J620" s="1798" t="s">
        <v>10</v>
      </c>
      <c r="K620" s="1798" t="s">
        <v>10</v>
      </c>
      <c r="L620" s="1798" t="s">
        <v>10</v>
      </c>
      <c r="M620" s="1798" t="s">
        <v>10</v>
      </c>
      <c r="N620" s="1797">
        <v>11.604000000000001</v>
      </c>
      <c r="O620" s="1816" t="s">
        <v>10</v>
      </c>
      <c r="P620" s="1816" t="s">
        <v>10</v>
      </c>
      <c r="Q620" s="1817" t="s">
        <v>10</v>
      </c>
      <c r="R620" s="1817" t="s">
        <v>10</v>
      </c>
      <c r="S620" s="1817" t="s">
        <v>10</v>
      </c>
      <c r="T620" s="1817" t="s">
        <v>10</v>
      </c>
      <c r="U620" s="1817" t="s">
        <v>10</v>
      </c>
      <c r="V620" s="1865" t="s">
        <v>10</v>
      </c>
    </row>
    <row r="621" spans="1:31" ht="15" x14ac:dyDescent="0.2">
      <c r="A621" s="1889"/>
      <c r="B621" s="1863" t="s">
        <v>413</v>
      </c>
      <c r="C621" s="1798" t="s">
        <v>10</v>
      </c>
      <c r="D621" s="1798" t="s">
        <v>10</v>
      </c>
      <c r="E621" s="1798" t="s">
        <v>10</v>
      </c>
      <c r="F621" s="1798" t="s">
        <v>10</v>
      </c>
      <c r="G621" s="1798" t="s">
        <v>10</v>
      </c>
      <c r="H621" s="1798" t="s">
        <v>10</v>
      </c>
      <c r="I621" s="1798" t="s">
        <v>10</v>
      </c>
      <c r="J621" s="1798" t="s">
        <v>10</v>
      </c>
      <c r="K621" s="1798" t="s">
        <v>10</v>
      </c>
      <c r="L621" s="1798" t="s">
        <v>10</v>
      </c>
      <c r="M621" s="1798" t="s">
        <v>10</v>
      </c>
      <c r="N621" s="1797">
        <v>13.057</v>
      </c>
      <c r="O621" s="1816" t="s">
        <v>10</v>
      </c>
      <c r="P621" s="1816" t="s">
        <v>10</v>
      </c>
      <c r="Q621" s="1817" t="s">
        <v>10</v>
      </c>
      <c r="R621" s="1817" t="s">
        <v>10</v>
      </c>
      <c r="S621" s="1817" t="s">
        <v>10</v>
      </c>
      <c r="T621" s="1817" t="s">
        <v>10</v>
      </c>
      <c r="U621" s="1817" t="s">
        <v>10</v>
      </c>
      <c r="V621" s="1818" t="s">
        <v>10</v>
      </c>
    </row>
    <row r="622" spans="1:31" ht="15" x14ac:dyDescent="0.2">
      <c r="A622" s="1889"/>
      <c r="B622" s="1863" t="s">
        <v>414</v>
      </c>
      <c r="C622" s="1798" t="s">
        <v>10</v>
      </c>
      <c r="D622" s="1798" t="s">
        <v>10</v>
      </c>
      <c r="E622" s="1798" t="s">
        <v>10</v>
      </c>
      <c r="F622" s="1798" t="s">
        <v>10</v>
      </c>
      <c r="G622" s="1798" t="s">
        <v>10</v>
      </c>
      <c r="H622" s="1798" t="s">
        <v>10</v>
      </c>
      <c r="I622" s="1798" t="s">
        <v>10</v>
      </c>
      <c r="J622" s="1798" t="s">
        <v>10</v>
      </c>
      <c r="K622" s="1798" t="s">
        <v>10</v>
      </c>
      <c r="L622" s="1798" t="s">
        <v>10</v>
      </c>
      <c r="M622" s="1798" t="s">
        <v>10</v>
      </c>
      <c r="N622" s="1797">
        <v>3.5249999999999999</v>
      </c>
      <c r="O622" s="1816" t="s">
        <v>10</v>
      </c>
      <c r="P622" s="1816" t="s">
        <v>10</v>
      </c>
      <c r="Q622" s="1817" t="s">
        <v>10</v>
      </c>
      <c r="R622" s="1817" t="s">
        <v>10</v>
      </c>
      <c r="S622" s="1817" t="s">
        <v>10</v>
      </c>
      <c r="T622" s="1817" t="s">
        <v>10</v>
      </c>
      <c r="U622" s="1817" t="s">
        <v>10</v>
      </c>
      <c r="V622" s="1818" t="s">
        <v>10</v>
      </c>
    </row>
    <row r="623" spans="1:31" ht="15" x14ac:dyDescent="0.2">
      <c r="A623" s="1890"/>
      <c r="B623" s="1863" t="s">
        <v>415</v>
      </c>
      <c r="C623" s="1798" t="s">
        <v>10</v>
      </c>
      <c r="D623" s="1798" t="s">
        <v>10</v>
      </c>
      <c r="E623" s="1798" t="s">
        <v>10</v>
      </c>
      <c r="F623" s="1798" t="s">
        <v>10</v>
      </c>
      <c r="G623" s="1798" t="s">
        <v>10</v>
      </c>
      <c r="H623" s="1798" t="s">
        <v>10</v>
      </c>
      <c r="I623" s="1798" t="s">
        <v>10</v>
      </c>
      <c r="J623" s="1798" t="s">
        <v>10</v>
      </c>
      <c r="K623" s="1798" t="s">
        <v>10</v>
      </c>
      <c r="L623" s="1798" t="s">
        <v>10</v>
      </c>
      <c r="M623" s="1798" t="s">
        <v>10</v>
      </c>
      <c r="N623" s="1797">
        <v>4.4969999999999999</v>
      </c>
      <c r="O623" s="1816" t="s">
        <v>10</v>
      </c>
      <c r="P623" s="1816" t="s">
        <v>10</v>
      </c>
      <c r="Q623" s="1817" t="s">
        <v>10</v>
      </c>
      <c r="R623" s="1817" t="s">
        <v>10</v>
      </c>
      <c r="S623" s="1817" t="s">
        <v>10</v>
      </c>
      <c r="T623" s="1817" t="s">
        <v>10</v>
      </c>
      <c r="U623" s="1817" t="s">
        <v>10</v>
      </c>
      <c r="V623" s="1818" t="s">
        <v>10</v>
      </c>
    </row>
    <row r="624" spans="1:31" ht="15" x14ac:dyDescent="0.2">
      <c r="A624" s="1890"/>
      <c r="B624" s="1863" t="s">
        <v>416</v>
      </c>
      <c r="C624" s="1798" t="s">
        <v>10</v>
      </c>
      <c r="D624" s="1798" t="s">
        <v>10</v>
      </c>
      <c r="E624" s="1798" t="s">
        <v>10</v>
      </c>
      <c r="F624" s="1798" t="s">
        <v>10</v>
      </c>
      <c r="G624" s="1798" t="s">
        <v>10</v>
      </c>
      <c r="H624" s="1798" t="s">
        <v>10</v>
      </c>
      <c r="I624" s="1798" t="s">
        <v>10</v>
      </c>
      <c r="J624" s="1798" t="s">
        <v>10</v>
      </c>
      <c r="K624" s="1798" t="s">
        <v>10</v>
      </c>
      <c r="L624" s="1798" t="s">
        <v>10</v>
      </c>
      <c r="M624" s="1798" t="s">
        <v>10</v>
      </c>
      <c r="N624" s="1797">
        <v>26.687000000000001</v>
      </c>
      <c r="O624" s="1816" t="s">
        <v>10</v>
      </c>
      <c r="P624" s="1816" t="s">
        <v>10</v>
      </c>
      <c r="Q624" s="1817" t="s">
        <v>10</v>
      </c>
      <c r="R624" s="1817" t="s">
        <v>10</v>
      </c>
      <c r="S624" s="1817" t="s">
        <v>10</v>
      </c>
      <c r="T624" s="1817" t="s">
        <v>10</v>
      </c>
      <c r="U624" s="1817" t="s">
        <v>10</v>
      </c>
      <c r="V624" s="1818" t="s">
        <v>10</v>
      </c>
    </row>
    <row r="625" spans="1:31" ht="15" x14ac:dyDescent="0.2">
      <c r="A625" s="1890"/>
      <c r="B625" s="1863" t="s">
        <v>417</v>
      </c>
      <c r="C625" s="1798" t="s">
        <v>10</v>
      </c>
      <c r="D625" s="1798" t="s">
        <v>10</v>
      </c>
      <c r="E625" s="1798" t="s">
        <v>10</v>
      </c>
      <c r="F625" s="1798" t="s">
        <v>10</v>
      </c>
      <c r="G625" s="1798" t="s">
        <v>10</v>
      </c>
      <c r="H625" s="1798" t="s">
        <v>10</v>
      </c>
      <c r="I625" s="1798" t="s">
        <v>10</v>
      </c>
      <c r="J625" s="1798" t="s">
        <v>10</v>
      </c>
      <c r="K625" s="1798" t="s">
        <v>10</v>
      </c>
      <c r="L625" s="1798" t="s">
        <v>10</v>
      </c>
      <c r="M625" s="1798" t="s">
        <v>10</v>
      </c>
      <c r="N625" s="1797">
        <v>1.7929999999999999</v>
      </c>
      <c r="O625" s="1816" t="s">
        <v>10</v>
      </c>
      <c r="P625" s="1816" t="s">
        <v>10</v>
      </c>
      <c r="Q625" s="1817" t="s">
        <v>10</v>
      </c>
      <c r="R625" s="1817" t="s">
        <v>10</v>
      </c>
      <c r="S625" s="1817" t="s">
        <v>10</v>
      </c>
      <c r="T625" s="1817" t="s">
        <v>10</v>
      </c>
      <c r="U625" s="1817" t="s">
        <v>10</v>
      </c>
      <c r="V625" s="1818" t="s">
        <v>10</v>
      </c>
    </row>
    <row r="626" spans="1:31" ht="15" x14ac:dyDescent="0.2">
      <c r="A626" s="1890"/>
      <c r="B626" s="1803" t="s">
        <v>418</v>
      </c>
      <c r="C626" s="1805" t="s">
        <v>10</v>
      </c>
      <c r="D626" s="1805" t="s">
        <v>10</v>
      </c>
      <c r="E626" s="1805" t="s">
        <v>10</v>
      </c>
      <c r="F626" s="1805" t="s">
        <v>10</v>
      </c>
      <c r="G626" s="1805" t="s">
        <v>10</v>
      </c>
      <c r="H626" s="1805" t="s">
        <v>10</v>
      </c>
      <c r="I626" s="1805" t="s">
        <v>10</v>
      </c>
      <c r="J626" s="1805" t="s">
        <v>10</v>
      </c>
      <c r="K626" s="1805" t="s">
        <v>10</v>
      </c>
      <c r="L626" s="1805" t="s">
        <v>10</v>
      </c>
      <c r="M626" s="1805" t="s">
        <v>10</v>
      </c>
      <c r="N626" s="1804">
        <v>38.835000000000001</v>
      </c>
      <c r="O626" s="1819" t="s">
        <v>10</v>
      </c>
      <c r="P626" s="1819" t="s">
        <v>10</v>
      </c>
      <c r="Q626" s="1820" t="s">
        <v>10</v>
      </c>
      <c r="R626" s="1820" t="s">
        <v>10</v>
      </c>
      <c r="S626" s="1820" t="s">
        <v>10</v>
      </c>
      <c r="T626" s="1820" t="s">
        <v>10</v>
      </c>
      <c r="U626" s="1820" t="s">
        <v>10</v>
      </c>
      <c r="V626" s="1807" t="s">
        <v>10</v>
      </c>
    </row>
    <row r="627" spans="1:31" ht="3" customHeight="1" x14ac:dyDescent="0.2">
      <c r="B627" s="1852"/>
      <c r="C627" s="1809"/>
      <c r="D627" s="1809"/>
      <c r="G627" s="1797"/>
      <c r="W627" s="1811"/>
      <c r="X627" s="1801"/>
      <c r="Y627" s="1811"/>
      <c r="Z627" s="1811"/>
      <c r="AA627" s="1811"/>
      <c r="AB627" s="1811"/>
      <c r="AC627" s="1811"/>
      <c r="AD627" s="1811"/>
      <c r="AE627" s="1811"/>
    </row>
    <row r="628" spans="1:31" ht="63" customHeight="1" x14ac:dyDescent="0.2">
      <c r="B628" s="2013" t="s">
        <v>423</v>
      </c>
      <c r="C628" s="2014"/>
      <c r="D628" s="2014"/>
      <c r="E628" s="2014"/>
      <c r="F628" s="2014"/>
      <c r="G628" s="2014"/>
      <c r="H628" s="2014"/>
      <c r="I628" s="2014"/>
      <c r="J628" s="2014"/>
      <c r="K628" s="2014"/>
      <c r="L628" s="2014"/>
      <c r="M628" s="2014"/>
      <c r="N628" s="2014"/>
      <c r="O628" s="2014"/>
      <c r="P628" s="2014"/>
      <c r="Q628" s="2014"/>
      <c r="R628" s="2014"/>
      <c r="S628" s="2014"/>
      <c r="T628" s="2014"/>
      <c r="U628" s="2014"/>
      <c r="V628" s="2014"/>
      <c r="W628" s="1811"/>
      <c r="X628" s="1801"/>
      <c r="Y628" s="1811"/>
      <c r="Z628" s="1811"/>
      <c r="AA628" s="1811"/>
      <c r="AB628" s="1811"/>
      <c r="AC628" s="1811"/>
      <c r="AD628" s="1811"/>
      <c r="AE628" s="1811"/>
    </row>
    <row r="630" spans="1:31" ht="63" customHeight="1" x14ac:dyDescent="0.2">
      <c r="A630" s="1785" t="s">
        <v>419</v>
      </c>
      <c r="B630" s="2006" t="s">
        <v>420</v>
      </c>
      <c r="C630" s="2007"/>
      <c r="D630" s="2007"/>
      <c r="E630" s="2007"/>
      <c r="F630" s="2007"/>
      <c r="G630" s="2007"/>
      <c r="H630" s="2007"/>
      <c r="I630" s="2007"/>
      <c r="J630" s="2007"/>
      <c r="K630" s="2007"/>
      <c r="L630" s="2007"/>
      <c r="M630" s="2007"/>
      <c r="N630" s="2007"/>
      <c r="O630" s="2007"/>
      <c r="P630" s="2007"/>
      <c r="Q630" s="2007"/>
      <c r="R630" s="2007"/>
      <c r="S630" s="1900"/>
      <c r="T630" s="1900"/>
      <c r="U630" s="1900"/>
      <c r="V630" s="1786"/>
    </row>
    <row r="631" spans="1:31" ht="63" customHeight="1" x14ac:dyDescent="0.2">
      <c r="A631" s="1787"/>
      <c r="B631" s="1877" t="s">
        <v>68</v>
      </c>
      <c r="C631" s="1878" t="s">
        <v>6</v>
      </c>
      <c r="D631" s="1878" t="s">
        <v>7</v>
      </c>
      <c r="E631" s="1878" t="s">
        <v>8</v>
      </c>
      <c r="F631" s="1880" t="s">
        <v>140</v>
      </c>
      <c r="G631" s="1880" t="s">
        <v>180</v>
      </c>
      <c r="H631" s="1880" t="s">
        <v>224</v>
      </c>
      <c r="I631" s="1881" t="s">
        <v>235</v>
      </c>
      <c r="J631" s="1881" t="s">
        <v>288</v>
      </c>
      <c r="K631" s="1881" t="s">
        <v>323</v>
      </c>
      <c r="L631" s="1881" t="s">
        <v>335</v>
      </c>
      <c r="M631" s="1792" t="s">
        <v>386</v>
      </c>
      <c r="N631" s="1792" t="s">
        <v>410</v>
      </c>
      <c r="O631" s="1792" t="s">
        <v>447</v>
      </c>
      <c r="P631" s="1793" t="s">
        <v>458</v>
      </c>
      <c r="Q631" s="1815" t="s">
        <v>600</v>
      </c>
      <c r="R631" s="1793" t="s">
        <v>653</v>
      </c>
      <c r="S631" s="1793" t="s">
        <v>660</v>
      </c>
      <c r="T631" s="1793" t="s">
        <v>700</v>
      </c>
      <c r="U631" s="1793" t="s">
        <v>704</v>
      </c>
      <c r="V631" s="1794" t="s">
        <v>706</v>
      </c>
    </row>
    <row r="632" spans="1:31" ht="15" x14ac:dyDescent="0.2">
      <c r="A632" s="1795"/>
      <c r="B632" s="1796" t="s">
        <v>421</v>
      </c>
      <c r="C632" s="1798" t="s">
        <v>10</v>
      </c>
      <c r="D632" s="1798" t="s">
        <v>10</v>
      </c>
      <c r="E632" s="1798" t="s">
        <v>10</v>
      </c>
      <c r="F632" s="1798" t="s">
        <v>10</v>
      </c>
      <c r="G632" s="1798" t="s">
        <v>10</v>
      </c>
      <c r="H632" s="1816" t="s">
        <v>10</v>
      </c>
      <c r="I632" s="1816" t="s">
        <v>10</v>
      </c>
      <c r="J632" s="1816" t="s">
        <v>10</v>
      </c>
      <c r="K632" s="1816" t="s">
        <v>10</v>
      </c>
      <c r="L632" s="1816" t="s">
        <v>10</v>
      </c>
      <c r="M632" s="1816" t="s">
        <v>10</v>
      </c>
      <c r="N632" s="1797">
        <v>27.618639848848581</v>
      </c>
      <c r="O632" s="1797">
        <v>1.9596045076536925</v>
      </c>
      <c r="P632" s="1816" t="s">
        <v>10</v>
      </c>
      <c r="Q632" s="1817" t="s">
        <v>10</v>
      </c>
      <c r="R632" s="1817" t="s">
        <v>10</v>
      </c>
      <c r="S632" s="1817" t="s">
        <v>10</v>
      </c>
      <c r="T632" s="1817" t="s">
        <v>10</v>
      </c>
      <c r="U632" s="1817" t="s">
        <v>10</v>
      </c>
      <c r="V632" s="1865" t="s">
        <v>10</v>
      </c>
    </row>
    <row r="633" spans="1:31" ht="15" x14ac:dyDescent="0.2">
      <c r="A633" s="1795"/>
      <c r="B633" s="1801" t="s">
        <v>422</v>
      </c>
      <c r="C633" s="1798" t="s">
        <v>10</v>
      </c>
      <c r="D633" s="1798" t="s">
        <v>10</v>
      </c>
      <c r="E633" s="1798" t="s">
        <v>10</v>
      </c>
      <c r="F633" s="1798" t="s">
        <v>10</v>
      </c>
      <c r="G633" s="1798" t="s">
        <v>10</v>
      </c>
      <c r="H633" s="1816" t="s">
        <v>10</v>
      </c>
      <c r="I633" s="1816" t="s">
        <v>10</v>
      </c>
      <c r="J633" s="1816" t="s">
        <v>10</v>
      </c>
      <c r="K633" s="1816" t="s">
        <v>10</v>
      </c>
      <c r="L633" s="1816" t="s">
        <v>10</v>
      </c>
      <c r="M633" s="1816" t="s">
        <v>10</v>
      </c>
      <c r="N633" s="1797">
        <v>24.684886580309666</v>
      </c>
      <c r="O633" s="1797">
        <v>4.9939077399183809</v>
      </c>
      <c r="P633" s="1816" t="s">
        <v>10</v>
      </c>
      <c r="Q633" s="1817" t="s">
        <v>10</v>
      </c>
      <c r="R633" s="1817" t="s">
        <v>10</v>
      </c>
      <c r="S633" s="1817" t="s">
        <v>10</v>
      </c>
      <c r="T633" s="1817" t="s">
        <v>10</v>
      </c>
      <c r="U633" s="1817" t="s">
        <v>10</v>
      </c>
      <c r="V633" s="1818" t="s">
        <v>10</v>
      </c>
    </row>
    <row r="634" spans="1:31" ht="15" x14ac:dyDescent="0.2">
      <c r="A634" s="1795"/>
      <c r="B634" s="1801">
        <v>2020</v>
      </c>
      <c r="C634" s="1798" t="s">
        <v>10</v>
      </c>
      <c r="D634" s="1798" t="s">
        <v>10</v>
      </c>
      <c r="E634" s="1798" t="s">
        <v>10</v>
      </c>
      <c r="F634" s="1798" t="s">
        <v>10</v>
      </c>
      <c r="G634" s="1798" t="s">
        <v>10</v>
      </c>
      <c r="H634" s="1816" t="s">
        <v>10</v>
      </c>
      <c r="I634" s="1816" t="s">
        <v>10</v>
      </c>
      <c r="J634" s="1816" t="s">
        <v>10</v>
      </c>
      <c r="K634" s="1816" t="s">
        <v>10</v>
      </c>
      <c r="L634" s="1816" t="s">
        <v>10</v>
      </c>
      <c r="M634" s="1816" t="s">
        <v>10</v>
      </c>
      <c r="N634" s="1797">
        <v>25.836827771055159</v>
      </c>
      <c r="O634" s="1797">
        <v>64.308615346756767</v>
      </c>
      <c r="P634" s="1816" t="s">
        <v>10</v>
      </c>
      <c r="Q634" s="1817" t="s">
        <v>10</v>
      </c>
      <c r="R634" s="1817" t="s">
        <v>10</v>
      </c>
      <c r="S634" s="1817" t="s">
        <v>10</v>
      </c>
      <c r="T634" s="1817" t="s">
        <v>10</v>
      </c>
      <c r="U634" s="1817" t="s">
        <v>10</v>
      </c>
      <c r="V634" s="1818" t="s">
        <v>10</v>
      </c>
    </row>
    <row r="635" spans="1:31" ht="15" x14ac:dyDescent="0.2">
      <c r="A635" s="1795"/>
      <c r="B635" s="1801">
        <v>2021</v>
      </c>
      <c r="C635" s="1798" t="s">
        <v>10</v>
      </c>
      <c r="D635" s="1798" t="s">
        <v>10</v>
      </c>
      <c r="E635" s="1798" t="s">
        <v>10</v>
      </c>
      <c r="F635" s="1798" t="s">
        <v>10</v>
      </c>
      <c r="G635" s="1798" t="s">
        <v>10</v>
      </c>
      <c r="H635" s="1816" t="s">
        <v>10</v>
      </c>
      <c r="I635" s="1816" t="s">
        <v>10</v>
      </c>
      <c r="J635" s="1816" t="s">
        <v>10</v>
      </c>
      <c r="K635" s="1816" t="s">
        <v>10</v>
      </c>
      <c r="L635" s="1816" t="s">
        <v>10</v>
      </c>
      <c r="M635" s="1816" t="s">
        <v>10</v>
      </c>
      <c r="N635" s="1797">
        <v>5.0072801614384961</v>
      </c>
      <c r="O635" s="1797">
        <v>12.210008584654208</v>
      </c>
      <c r="P635" s="1816" t="s">
        <v>10</v>
      </c>
      <c r="Q635" s="1817" t="s">
        <v>10</v>
      </c>
      <c r="R635" s="1817" t="s">
        <v>10</v>
      </c>
      <c r="S635" s="1817" t="s">
        <v>10</v>
      </c>
      <c r="T635" s="1817" t="s">
        <v>10</v>
      </c>
      <c r="U635" s="1817" t="s">
        <v>10</v>
      </c>
      <c r="V635" s="1818" t="s">
        <v>10</v>
      </c>
    </row>
    <row r="636" spans="1:31" ht="15" x14ac:dyDescent="0.2">
      <c r="A636" s="1795"/>
      <c r="B636" s="1801">
        <v>2022</v>
      </c>
      <c r="C636" s="1798" t="s">
        <v>10</v>
      </c>
      <c r="D636" s="1798" t="s">
        <v>10</v>
      </c>
      <c r="E636" s="1798" t="s">
        <v>10</v>
      </c>
      <c r="F636" s="1798" t="s">
        <v>10</v>
      </c>
      <c r="G636" s="1798" t="s">
        <v>10</v>
      </c>
      <c r="H636" s="1816" t="s">
        <v>10</v>
      </c>
      <c r="I636" s="1816" t="s">
        <v>10</v>
      </c>
      <c r="J636" s="1816" t="s">
        <v>10</v>
      </c>
      <c r="K636" s="1816" t="s">
        <v>10</v>
      </c>
      <c r="L636" s="1816" t="s">
        <v>10</v>
      </c>
      <c r="M636" s="1816" t="s">
        <v>10</v>
      </c>
      <c r="N636" s="1797">
        <v>2.2808405264701515</v>
      </c>
      <c r="O636" s="1797">
        <v>4.3970554118496219</v>
      </c>
      <c r="P636" s="1816" t="s">
        <v>10</v>
      </c>
      <c r="Q636" s="1817" t="s">
        <v>10</v>
      </c>
      <c r="R636" s="1817" t="s">
        <v>10</v>
      </c>
      <c r="S636" s="1817" t="s">
        <v>10</v>
      </c>
      <c r="T636" s="1817" t="s">
        <v>10</v>
      </c>
      <c r="U636" s="1817" t="s">
        <v>10</v>
      </c>
      <c r="V636" s="1818" t="s">
        <v>10</v>
      </c>
    </row>
    <row r="637" spans="1:31" ht="15" x14ac:dyDescent="0.2">
      <c r="A637" s="1795"/>
      <c r="B637" s="1801" t="s">
        <v>187</v>
      </c>
      <c r="C637" s="1798" t="s">
        <v>10</v>
      </c>
      <c r="D637" s="1798" t="s">
        <v>10</v>
      </c>
      <c r="E637" s="1798" t="s">
        <v>10</v>
      </c>
      <c r="F637" s="1798" t="s">
        <v>10</v>
      </c>
      <c r="G637" s="1798" t="s">
        <v>10</v>
      </c>
      <c r="H637" s="1816" t="s">
        <v>10</v>
      </c>
      <c r="I637" s="1816" t="s">
        <v>10</v>
      </c>
      <c r="J637" s="1816" t="s">
        <v>10</v>
      </c>
      <c r="K637" s="1816" t="s">
        <v>10</v>
      </c>
      <c r="L637" s="1816" t="s">
        <v>10</v>
      </c>
      <c r="M637" s="1816" t="s">
        <v>10</v>
      </c>
      <c r="N637" s="1797">
        <v>1.7330470230100348</v>
      </c>
      <c r="O637" s="1797">
        <v>2.5041781693226799</v>
      </c>
      <c r="P637" s="1816" t="s">
        <v>10</v>
      </c>
      <c r="Q637" s="1817" t="s">
        <v>10</v>
      </c>
      <c r="R637" s="1817" t="s">
        <v>10</v>
      </c>
      <c r="S637" s="1817" t="s">
        <v>10</v>
      </c>
      <c r="T637" s="1817" t="s">
        <v>10</v>
      </c>
      <c r="U637" s="1817" t="s">
        <v>10</v>
      </c>
      <c r="V637" s="1818" t="s">
        <v>10</v>
      </c>
    </row>
    <row r="638" spans="1:31" ht="15" x14ac:dyDescent="0.2">
      <c r="A638" s="1811"/>
      <c r="B638" s="1803" t="s">
        <v>188</v>
      </c>
      <c r="C638" s="1805" t="s">
        <v>10</v>
      </c>
      <c r="D638" s="1805" t="s">
        <v>10</v>
      </c>
      <c r="E638" s="1805" t="s">
        <v>10</v>
      </c>
      <c r="F638" s="1805" t="s">
        <v>10</v>
      </c>
      <c r="G638" s="1805" t="s">
        <v>10</v>
      </c>
      <c r="H638" s="1819" t="s">
        <v>10</v>
      </c>
      <c r="I638" s="1819" t="s">
        <v>10</v>
      </c>
      <c r="J638" s="1819" t="s">
        <v>10</v>
      </c>
      <c r="K638" s="1819" t="s">
        <v>10</v>
      </c>
      <c r="L638" s="1819" t="s">
        <v>10</v>
      </c>
      <c r="M638" s="1819" t="s">
        <v>10</v>
      </c>
      <c r="N638" s="1804">
        <v>12.838478088867914</v>
      </c>
      <c r="O638" s="1804">
        <v>9.6266302398446548</v>
      </c>
      <c r="P638" s="1819" t="s">
        <v>10</v>
      </c>
      <c r="Q638" s="1820" t="s">
        <v>10</v>
      </c>
      <c r="R638" s="1820" t="s">
        <v>10</v>
      </c>
      <c r="S638" s="1820" t="s">
        <v>10</v>
      </c>
      <c r="T638" s="1820" t="s">
        <v>10</v>
      </c>
      <c r="U638" s="1820" t="s">
        <v>10</v>
      </c>
      <c r="V638" s="1807" t="s">
        <v>10</v>
      </c>
    </row>
    <row r="639" spans="1:31" ht="3" customHeight="1" x14ac:dyDescent="0.2">
      <c r="B639" s="1852"/>
      <c r="C639" s="1809"/>
      <c r="D639" s="1809"/>
    </row>
    <row r="640" spans="1:31" ht="63" customHeight="1" x14ac:dyDescent="0.2">
      <c r="B640" s="2004" t="s">
        <v>454</v>
      </c>
      <c r="C640" s="2005"/>
      <c r="D640" s="2005"/>
      <c r="E640" s="2005"/>
      <c r="F640" s="2005"/>
      <c r="G640" s="2005"/>
      <c r="H640" s="2005"/>
      <c r="I640" s="2005"/>
      <c r="J640" s="2005"/>
      <c r="K640" s="2005"/>
      <c r="L640" s="2005"/>
      <c r="M640" s="2005"/>
      <c r="N640" s="2005"/>
      <c r="O640" s="2005"/>
      <c r="P640" s="2005"/>
      <c r="Q640" s="2005"/>
      <c r="R640" s="2005"/>
      <c r="S640" s="1822"/>
      <c r="T640" s="1822"/>
      <c r="U640" s="1822"/>
    </row>
    <row r="642" spans="1:22" ht="63" customHeight="1" x14ac:dyDescent="0.2">
      <c r="A642" s="1785" t="s">
        <v>426</v>
      </c>
      <c r="B642" s="2006" t="s">
        <v>452</v>
      </c>
      <c r="C642" s="2007"/>
      <c r="D642" s="2007"/>
      <c r="E642" s="2007"/>
      <c r="F642" s="2007"/>
      <c r="G642" s="2007"/>
      <c r="H642" s="2007"/>
      <c r="I642" s="2007"/>
      <c r="J642" s="2007"/>
      <c r="K642" s="2007"/>
      <c r="L642" s="2007"/>
      <c r="M642" s="2007"/>
      <c r="N642" s="2007"/>
      <c r="O642" s="2007"/>
      <c r="P642" s="2007"/>
      <c r="Q642" s="2007"/>
      <c r="R642" s="2007"/>
      <c r="S642" s="1813"/>
      <c r="T642" s="1813"/>
      <c r="U642" s="1813"/>
      <c r="V642" s="1786"/>
    </row>
    <row r="643" spans="1:22" ht="63" customHeight="1" x14ac:dyDescent="0.2">
      <c r="A643" s="1787"/>
      <c r="B643" s="1877" t="s">
        <v>68</v>
      </c>
      <c r="C643" s="1878" t="s">
        <v>6</v>
      </c>
      <c r="D643" s="1878" t="s">
        <v>7</v>
      </c>
      <c r="E643" s="1878" t="s">
        <v>8</v>
      </c>
      <c r="F643" s="1880" t="s">
        <v>140</v>
      </c>
      <c r="G643" s="1880" t="s">
        <v>180</v>
      </c>
      <c r="H643" s="1880" t="s">
        <v>224</v>
      </c>
      <c r="I643" s="1881" t="s">
        <v>235</v>
      </c>
      <c r="J643" s="1881" t="s">
        <v>288</v>
      </c>
      <c r="K643" s="1881" t="s">
        <v>323</v>
      </c>
      <c r="L643" s="1881" t="s">
        <v>335</v>
      </c>
      <c r="M643" s="1792" t="s">
        <v>386</v>
      </c>
      <c r="N643" s="1793" t="s">
        <v>410</v>
      </c>
      <c r="O643" s="1792" t="s">
        <v>453</v>
      </c>
      <c r="P643" s="1792" t="s">
        <v>551</v>
      </c>
      <c r="Q643" s="1792" t="s">
        <v>600</v>
      </c>
      <c r="R643" s="1792" t="s">
        <v>653</v>
      </c>
      <c r="S643" s="1793" t="s">
        <v>660</v>
      </c>
      <c r="T643" s="1793" t="s">
        <v>700</v>
      </c>
      <c r="U643" s="1793" t="s">
        <v>704</v>
      </c>
      <c r="V643" s="1794" t="s">
        <v>706</v>
      </c>
    </row>
    <row r="644" spans="1:22" ht="15" x14ac:dyDescent="0.2">
      <c r="A644" s="1795"/>
      <c r="B644" s="1796" t="s">
        <v>427</v>
      </c>
      <c r="C644" s="1798" t="s">
        <v>10</v>
      </c>
      <c r="D644" s="1798" t="s">
        <v>10</v>
      </c>
      <c r="E644" s="1798" t="s">
        <v>10</v>
      </c>
      <c r="F644" s="1798" t="s">
        <v>10</v>
      </c>
      <c r="G644" s="1798" t="s">
        <v>10</v>
      </c>
      <c r="H644" s="1816" t="s">
        <v>10</v>
      </c>
      <c r="I644" s="1816" t="s">
        <v>10</v>
      </c>
      <c r="J644" s="1816" t="s">
        <v>10</v>
      </c>
      <c r="K644" s="1816" t="s">
        <v>10</v>
      </c>
      <c r="L644" s="1816" t="s">
        <v>10</v>
      </c>
      <c r="M644" s="1816" t="s">
        <v>10</v>
      </c>
      <c r="N644" s="1816" t="s">
        <v>10</v>
      </c>
      <c r="O644" s="1797">
        <v>19.983343479521913</v>
      </c>
      <c r="P644" s="1797">
        <v>23.821167398958696</v>
      </c>
      <c r="Q644" s="1797">
        <v>30.097453357058523</v>
      </c>
      <c r="R644" s="1797">
        <v>35.230272898177091</v>
      </c>
      <c r="S644" s="1799">
        <v>34.672019353252018</v>
      </c>
      <c r="T644" s="1816" t="s">
        <v>10</v>
      </c>
      <c r="U644" s="1816" t="s">
        <v>10</v>
      </c>
      <c r="V644" s="1865" t="s">
        <v>10</v>
      </c>
    </row>
    <row r="645" spans="1:22" ht="15" x14ac:dyDescent="0.2">
      <c r="A645" s="1795"/>
      <c r="B645" s="1801" t="s">
        <v>428</v>
      </c>
      <c r="C645" s="1798" t="s">
        <v>10</v>
      </c>
      <c r="D645" s="1798" t="s">
        <v>10</v>
      </c>
      <c r="E645" s="1798" t="s">
        <v>10</v>
      </c>
      <c r="F645" s="1798" t="s">
        <v>10</v>
      </c>
      <c r="G645" s="1798" t="s">
        <v>10</v>
      </c>
      <c r="H645" s="1816" t="s">
        <v>10</v>
      </c>
      <c r="I645" s="1816" t="s">
        <v>10</v>
      </c>
      <c r="J645" s="1816" t="s">
        <v>10</v>
      </c>
      <c r="K645" s="1816" t="s">
        <v>10</v>
      </c>
      <c r="L645" s="1816" t="s">
        <v>10</v>
      </c>
      <c r="M645" s="1816" t="s">
        <v>10</v>
      </c>
      <c r="N645" s="1816" t="s">
        <v>10</v>
      </c>
      <c r="O645" s="1797">
        <v>29.975198728844635</v>
      </c>
      <c r="P645" s="1797">
        <v>25.243038229121094</v>
      </c>
      <c r="Q645" s="1797">
        <v>21.768057266596902</v>
      </c>
      <c r="R645" s="1797">
        <v>26.174349338475558</v>
      </c>
      <c r="S645" s="1799">
        <v>30.602178162194399</v>
      </c>
      <c r="T645" s="1816" t="s">
        <v>10</v>
      </c>
      <c r="U645" s="1816" t="s">
        <v>10</v>
      </c>
      <c r="V645" s="1818" t="s">
        <v>10</v>
      </c>
    </row>
    <row r="646" spans="1:22" ht="15" x14ac:dyDescent="0.2">
      <c r="A646" s="1795"/>
      <c r="B646" s="1801" t="s">
        <v>448</v>
      </c>
      <c r="C646" s="1798" t="s">
        <v>10</v>
      </c>
      <c r="D646" s="1798" t="s">
        <v>10</v>
      </c>
      <c r="E646" s="1798" t="s">
        <v>10</v>
      </c>
      <c r="F646" s="1798" t="s">
        <v>10</v>
      </c>
      <c r="G646" s="1798" t="s">
        <v>10</v>
      </c>
      <c r="H646" s="1816" t="s">
        <v>10</v>
      </c>
      <c r="I646" s="1816" t="s">
        <v>10</v>
      </c>
      <c r="J646" s="1816" t="s">
        <v>10</v>
      </c>
      <c r="K646" s="1816" t="s">
        <v>10</v>
      </c>
      <c r="L646" s="1816" t="s">
        <v>10</v>
      </c>
      <c r="M646" s="1816" t="s">
        <v>10</v>
      </c>
      <c r="N646" s="1816" t="s">
        <v>10</v>
      </c>
      <c r="O646" s="1797">
        <v>10.113916844734813</v>
      </c>
      <c r="P646" s="1797">
        <v>14.260261336934201</v>
      </c>
      <c r="Q646" s="1797">
        <v>14.44199404800851</v>
      </c>
      <c r="R646" s="1797">
        <v>13.353869849709449</v>
      </c>
      <c r="S646" s="1799">
        <v>11.965140676298683</v>
      </c>
      <c r="T646" s="1816" t="s">
        <v>10</v>
      </c>
      <c r="U646" s="1816" t="s">
        <v>10</v>
      </c>
      <c r="V646" s="1818" t="s">
        <v>10</v>
      </c>
    </row>
    <row r="647" spans="1:22" ht="15" x14ac:dyDescent="0.2">
      <c r="A647" s="1795"/>
      <c r="B647" s="1801" t="s">
        <v>449</v>
      </c>
      <c r="C647" s="1798" t="s">
        <v>10</v>
      </c>
      <c r="D647" s="1798" t="s">
        <v>10</v>
      </c>
      <c r="E647" s="1798" t="s">
        <v>10</v>
      </c>
      <c r="F647" s="1798" t="s">
        <v>10</v>
      </c>
      <c r="G647" s="1798" t="s">
        <v>10</v>
      </c>
      <c r="H647" s="1816" t="s">
        <v>10</v>
      </c>
      <c r="I647" s="1816" t="s">
        <v>10</v>
      </c>
      <c r="J647" s="1816" t="s">
        <v>10</v>
      </c>
      <c r="K647" s="1816" t="s">
        <v>10</v>
      </c>
      <c r="L647" s="1816" t="s">
        <v>10</v>
      </c>
      <c r="M647" s="1816" t="s">
        <v>10</v>
      </c>
      <c r="N647" s="1816" t="s">
        <v>10</v>
      </c>
      <c r="O647" s="1797">
        <v>23.058703922075399</v>
      </c>
      <c r="P647" s="1797">
        <v>24.087439918467648</v>
      </c>
      <c r="Q647" s="1797">
        <v>21.873058087797695</v>
      </c>
      <c r="R647" s="1797">
        <v>17.26984737706475</v>
      </c>
      <c r="S647" s="1799">
        <v>16.656906277323717</v>
      </c>
      <c r="T647" s="1816" t="s">
        <v>10</v>
      </c>
      <c r="U647" s="1816" t="s">
        <v>10</v>
      </c>
      <c r="V647" s="1818" t="s">
        <v>10</v>
      </c>
    </row>
    <row r="648" spans="1:22" ht="15" x14ac:dyDescent="0.2">
      <c r="A648" s="1795"/>
      <c r="B648" s="1801">
        <v>2022</v>
      </c>
      <c r="C648" s="1798" t="s">
        <v>10</v>
      </c>
      <c r="D648" s="1798" t="s">
        <v>10</v>
      </c>
      <c r="E648" s="1798" t="s">
        <v>10</v>
      </c>
      <c r="F648" s="1798" t="s">
        <v>10</v>
      </c>
      <c r="G648" s="1798" t="s">
        <v>10</v>
      </c>
      <c r="H648" s="1816" t="s">
        <v>10</v>
      </c>
      <c r="I648" s="1816" t="s">
        <v>10</v>
      </c>
      <c r="J648" s="1816" t="s">
        <v>10</v>
      </c>
      <c r="K648" s="1816" t="s">
        <v>10</v>
      </c>
      <c r="L648" s="1816" t="s">
        <v>10</v>
      </c>
      <c r="M648" s="1816" t="s">
        <v>10</v>
      </c>
      <c r="N648" s="1816" t="s">
        <v>10</v>
      </c>
      <c r="O648" s="1797">
        <v>8.7400481537074075</v>
      </c>
      <c r="P648" s="1797">
        <v>7.5005916388211027</v>
      </c>
      <c r="Q648" s="1797">
        <v>6.5529995796487608</v>
      </c>
      <c r="R648" s="1797">
        <v>4.6209777751369723</v>
      </c>
      <c r="S648" s="1799">
        <v>3.5317637423508055</v>
      </c>
      <c r="T648" s="1816" t="s">
        <v>10</v>
      </c>
      <c r="U648" s="1816" t="s">
        <v>10</v>
      </c>
      <c r="V648" s="1818" t="s">
        <v>10</v>
      </c>
    </row>
    <row r="649" spans="1:22" ht="15" x14ac:dyDescent="0.2">
      <c r="A649" s="1795"/>
      <c r="B649" s="1801" t="s">
        <v>187</v>
      </c>
      <c r="C649" s="1798" t="s">
        <v>10</v>
      </c>
      <c r="D649" s="1798" t="s">
        <v>10</v>
      </c>
      <c r="E649" s="1798" t="s">
        <v>10</v>
      </c>
      <c r="F649" s="1798" t="s">
        <v>10</v>
      </c>
      <c r="G649" s="1798" t="s">
        <v>10</v>
      </c>
      <c r="H649" s="1816" t="s">
        <v>10</v>
      </c>
      <c r="I649" s="1816" t="s">
        <v>10</v>
      </c>
      <c r="J649" s="1816" t="s">
        <v>10</v>
      </c>
      <c r="K649" s="1816" t="s">
        <v>10</v>
      </c>
      <c r="L649" s="1816" t="s">
        <v>10</v>
      </c>
      <c r="M649" s="1816" t="s">
        <v>10</v>
      </c>
      <c r="N649" s="1816" t="s">
        <v>10</v>
      </c>
      <c r="O649" s="1797">
        <v>5.9960181742307901</v>
      </c>
      <c r="P649" s="1797">
        <v>3.9465706756323904</v>
      </c>
      <c r="Q649" s="1797">
        <v>3.4990715168957585</v>
      </c>
      <c r="R649" s="1797">
        <v>2.0902404254800153</v>
      </c>
      <c r="S649" s="1799">
        <v>1.6249460809191671</v>
      </c>
      <c r="T649" s="1816" t="s">
        <v>10</v>
      </c>
      <c r="U649" s="1816" t="s">
        <v>10</v>
      </c>
      <c r="V649" s="1818" t="s">
        <v>10</v>
      </c>
    </row>
    <row r="650" spans="1:22" ht="15" x14ac:dyDescent="0.2">
      <c r="A650" s="1811"/>
      <c r="B650" s="1803" t="s">
        <v>188</v>
      </c>
      <c r="C650" s="1805" t="s">
        <v>10</v>
      </c>
      <c r="D650" s="1805" t="s">
        <v>10</v>
      </c>
      <c r="E650" s="1805" t="s">
        <v>10</v>
      </c>
      <c r="F650" s="1805" t="s">
        <v>10</v>
      </c>
      <c r="G650" s="1805" t="s">
        <v>10</v>
      </c>
      <c r="H650" s="1819" t="s">
        <v>10</v>
      </c>
      <c r="I650" s="1819" t="s">
        <v>10</v>
      </c>
      <c r="J650" s="1819" t="s">
        <v>10</v>
      </c>
      <c r="K650" s="1819" t="s">
        <v>10</v>
      </c>
      <c r="L650" s="1819" t="s">
        <v>10</v>
      </c>
      <c r="M650" s="1819" t="s">
        <v>10</v>
      </c>
      <c r="N650" s="1819" t="s">
        <v>10</v>
      </c>
      <c r="O650" s="1804">
        <v>2.1327706968850446</v>
      </c>
      <c r="P650" s="1804">
        <v>1.1409308020648681</v>
      </c>
      <c r="Q650" s="1804">
        <v>1.7673661439938491</v>
      </c>
      <c r="R650" s="1804">
        <v>1.2604423359561652</v>
      </c>
      <c r="S650" s="1806">
        <v>0.94704570957333978</v>
      </c>
      <c r="T650" s="1819" t="s">
        <v>10</v>
      </c>
      <c r="U650" s="1819" t="s">
        <v>10</v>
      </c>
      <c r="V650" s="1807" t="s">
        <v>10</v>
      </c>
    </row>
    <row r="651" spans="1:22" ht="3" customHeight="1" x14ac:dyDescent="0.2">
      <c r="B651" s="1852"/>
      <c r="C651" s="1809"/>
      <c r="D651" s="1809"/>
    </row>
    <row r="652" spans="1:22" ht="63" customHeight="1" x14ac:dyDescent="0.2">
      <c r="B652" s="2013" t="s">
        <v>451</v>
      </c>
      <c r="C652" s="2014"/>
      <c r="D652" s="2014"/>
      <c r="E652" s="2014"/>
      <c r="F652" s="2014"/>
      <c r="G652" s="2014"/>
      <c r="H652" s="2014"/>
      <c r="I652" s="2014"/>
      <c r="J652" s="2014"/>
      <c r="K652" s="2014"/>
      <c r="L652" s="2014"/>
      <c r="M652" s="2014"/>
      <c r="N652" s="2014"/>
      <c r="O652" s="2014"/>
      <c r="P652" s="2014"/>
      <c r="Q652" s="2014"/>
      <c r="R652" s="2014"/>
      <c r="S652" s="2014"/>
      <c r="T652" s="2014"/>
      <c r="U652" s="2014"/>
      <c r="V652" s="2014"/>
    </row>
    <row r="653" spans="1:22" x14ac:dyDescent="0.2">
      <c r="H653" s="1782"/>
      <c r="I653" s="1782"/>
      <c r="J653" s="1782"/>
      <c r="K653" s="1782"/>
      <c r="L653" s="1782"/>
      <c r="M653" s="1782"/>
      <c r="N653" s="1782"/>
      <c r="R653" s="1782"/>
      <c r="S653" s="1782"/>
      <c r="T653" s="1782"/>
      <c r="U653" s="1782"/>
    </row>
    <row r="654" spans="1:22" ht="63" customHeight="1" x14ac:dyDescent="0.2">
      <c r="A654" s="1785" t="s">
        <v>429</v>
      </c>
      <c r="B654" s="2001" t="s">
        <v>455</v>
      </c>
      <c r="C654" s="2002"/>
      <c r="D654" s="2002"/>
      <c r="E654" s="2002"/>
      <c r="F654" s="2002"/>
      <c r="G654" s="2002"/>
      <c r="H654" s="2002"/>
      <c r="I654" s="2002"/>
      <c r="J654" s="2002"/>
      <c r="K654" s="2002"/>
      <c r="L654" s="2002"/>
      <c r="M654" s="2002"/>
      <c r="N654" s="2002"/>
      <c r="O654" s="2002"/>
      <c r="P654" s="2002"/>
      <c r="Q654" s="2002"/>
      <c r="R654" s="2010"/>
      <c r="S654" s="1813"/>
      <c r="T654" s="1813"/>
      <c r="U654" s="1813"/>
      <c r="V654" s="1901"/>
    </row>
    <row r="655" spans="1:22" ht="63" customHeight="1" x14ac:dyDescent="0.2">
      <c r="A655" s="1787"/>
      <c r="B655" s="1788" t="s">
        <v>68</v>
      </c>
      <c r="C655" s="1790" t="s">
        <v>6</v>
      </c>
      <c r="D655" s="1790" t="s">
        <v>7</v>
      </c>
      <c r="E655" s="1790" t="s">
        <v>8</v>
      </c>
      <c r="F655" s="1861" t="s">
        <v>140</v>
      </c>
      <c r="G655" s="1791" t="s">
        <v>180</v>
      </c>
      <c r="H655" s="1792" t="s">
        <v>224</v>
      </c>
      <c r="I655" s="1793" t="s">
        <v>235</v>
      </c>
      <c r="J655" s="1793" t="s">
        <v>288</v>
      </c>
      <c r="K655" s="1793" t="s">
        <v>323</v>
      </c>
      <c r="L655" s="1793" t="s">
        <v>335</v>
      </c>
      <c r="M655" s="1814" t="s">
        <v>386</v>
      </c>
      <c r="N655" s="1793" t="s">
        <v>410</v>
      </c>
      <c r="O655" s="1792" t="s">
        <v>425</v>
      </c>
      <c r="P655" s="1793" t="s">
        <v>458</v>
      </c>
      <c r="Q655" s="1815" t="s">
        <v>600</v>
      </c>
      <c r="R655" s="1793" t="s">
        <v>653</v>
      </c>
      <c r="S655" s="1793" t="s">
        <v>660</v>
      </c>
      <c r="T655" s="1793" t="s">
        <v>700</v>
      </c>
      <c r="U655" s="1793" t="s">
        <v>704</v>
      </c>
      <c r="V655" s="1794" t="s">
        <v>706</v>
      </c>
    </row>
    <row r="656" spans="1:22" ht="15" x14ac:dyDescent="0.2">
      <c r="A656" s="1795"/>
      <c r="B656" s="1796" t="s">
        <v>430</v>
      </c>
      <c r="C656" s="1798" t="s">
        <v>10</v>
      </c>
      <c r="D656" s="1798" t="s">
        <v>10</v>
      </c>
      <c r="E656" s="1798" t="s">
        <v>10</v>
      </c>
      <c r="F656" s="1798" t="s">
        <v>10</v>
      </c>
      <c r="G656" s="1798" t="s">
        <v>10</v>
      </c>
      <c r="H656" s="1816" t="s">
        <v>10</v>
      </c>
      <c r="I656" s="1816" t="s">
        <v>10</v>
      </c>
      <c r="J656" s="1816" t="s">
        <v>10</v>
      </c>
      <c r="K656" s="1816" t="s">
        <v>10</v>
      </c>
      <c r="L656" s="1816" t="s">
        <v>10</v>
      </c>
      <c r="M656" s="1816" t="s">
        <v>10</v>
      </c>
      <c r="N656" s="1816" t="s">
        <v>10</v>
      </c>
      <c r="O656" s="1797">
        <v>5.9260000000000002</v>
      </c>
      <c r="P656" s="1816" t="s">
        <v>10</v>
      </c>
      <c r="Q656" s="1817" t="s">
        <v>10</v>
      </c>
      <c r="R656" s="1817" t="s">
        <v>10</v>
      </c>
      <c r="S656" s="1817" t="s">
        <v>10</v>
      </c>
      <c r="T656" s="1817" t="s">
        <v>10</v>
      </c>
      <c r="U656" s="1817" t="s">
        <v>10</v>
      </c>
      <c r="V656" s="1865" t="s">
        <v>10</v>
      </c>
    </row>
    <row r="657" spans="1:22" ht="15" x14ac:dyDescent="0.2">
      <c r="A657" s="1795"/>
      <c r="B657" s="1801">
        <v>2018</v>
      </c>
      <c r="C657" s="1798" t="s">
        <v>10</v>
      </c>
      <c r="D657" s="1798" t="s">
        <v>10</v>
      </c>
      <c r="E657" s="1798" t="s">
        <v>10</v>
      </c>
      <c r="F657" s="1798" t="s">
        <v>10</v>
      </c>
      <c r="G657" s="1798" t="s">
        <v>10</v>
      </c>
      <c r="H657" s="1816" t="s">
        <v>10</v>
      </c>
      <c r="I657" s="1816" t="s">
        <v>10</v>
      </c>
      <c r="J657" s="1816" t="s">
        <v>10</v>
      </c>
      <c r="K657" s="1816" t="s">
        <v>10</v>
      </c>
      <c r="L657" s="1816" t="s">
        <v>10</v>
      </c>
      <c r="M657" s="1816" t="s">
        <v>10</v>
      </c>
      <c r="N657" s="1816" t="s">
        <v>10</v>
      </c>
      <c r="O657" s="1797">
        <v>30.84</v>
      </c>
      <c r="P657" s="1816" t="s">
        <v>10</v>
      </c>
      <c r="Q657" s="1817" t="s">
        <v>10</v>
      </c>
      <c r="R657" s="1817" t="s">
        <v>10</v>
      </c>
      <c r="S657" s="1817" t="s">
        <v>10</v>
      </c>
      <c r="T657" s="1817" t="s">
        <v>10</v>
      </c>
      <c r="U657" s="1817" t="s">
        <v>10</v>
      </c>
      <c r="V657" s="1818" t="s">
        <v>10</v>
      </c>
    </row>
    <row r="658" spans="1:22" ht="15" x14ac:dyDescent="0.2">
      <c r="A658" s="1795"/>
      <c r="B658" s="1801">
        <v>2019</v>
      </c>
      <c r="C658" s="1798" t="s">
        <v>10</v>
      </c>
      <c r="D658" s="1798" t="s">
        <v>10</v>
      </c>
      <c r="E658" s="1798" t="s">
        <v>10</v>
      </c>
      <c r="F658" s="1798" t="s">
        <v>10</v>
      </c>
      <c r="G658" s="1798" t="s">
        <v>10</v>
      </c>
      <c r="H658" s="1816" t="s">
        <v>10</v>
      </c>
      <c r="I658" s="1816" t="s">
        <v>10</v>
      </c>
      <c r="J658" s="1816" t="s">
        <v>10</v>
      </c>
      <c r="K658" s="1816" t="s">
        <v>10</v>
      </c>
      <c r="L658" s="1816" t="s">
        <v>10</v>
      </c>
      <c r="M658" s="1816" t="s">
        <v>10</v>
      </c>
      <c r="N658" s="1816" t="s">
        <v>10</v>
      </c>
      <c r="O658" s="1797">
        <v>35.015999999999998</v>
      </c>
      <c r="P658" s="1816" t="s">
        <v>10</v>
      </c>
      <c r="Q658" s="1817" t="s">
        <v>10</v>
      </c>
      <c r="R658" s="1817" t="s">
        <v>10</v>
      </c>
      <c r="S658" s="1817" t="s">
        <v>10</v>
      </c>
      <c r="T658" s="1817" t="s">
        <v>10</v>
      </c>
      <c r="U658" s="1817" t="s">
        <v>10</v>
      </c>
      <c r="V658" s="1818" t="s">
        <v>10</v>
      </c>
    </row>
    <row r="659" spans="1:22" ht="15" x14ac:dyDescent="0.2">
      <c r="A659" s="1795"/>
      <c r="B659" s="1801">
        <v>2020</v>
      </c>
      <c r="C659" s="1798" t="s">
        <v>10</v>
      </c>
      <c r="D659" s="1798" t="s">
        <v>10</v>
      </c>
      <c r="E659" s="1798" t="s">
        <v>10</v>
      </c>
      <c r="F659" s="1798" t="s">
        <v>10</v>
      </c>
      <c r="G659" s="1798" t="s">
        <v>10</v>
      </c>
      <c r="H659" s="1816" t="s">
        <v>10</v>
      </c>
      <c r="I659" s="1816" t="s">
        <v>10</v>
      </c>
      <c r="J659" s="1816" t="s">
        <v>10</v>
      </c>
      <c r="K659" s="1816" t="s">
        <v>10</v>
      </c>
      <c r="L659" s="1816" t="s">
        <v>10</v>
      </c>
      <c r="M659" s="1816" t="s">
        <v>10</v>
      </c>
      <c r="N659" s="1816" t="s">
        <v>10</v>
      </c>
      <c r="O659" s="1797">
        <v>6.7570000000000006</v>
      </c>
      <c r="P659" s="1816" t="s">
        <v>10</v>
      </c>
      <c r="Q659" s="1817" t="s">
        <v>10</v>
      </c>
      <c r="R659" s="1817" t="s">
        <v>10</v>
      </c>
      <c r="S659" s="1817" t="s">
        <v>10</v>
      </c>
      <c r="T659" s="1817" t="s">
        <v>10</v>
      </c>
      <c r="U659" s="1817" t="s">
        <v>10</v>
      </c>
      <c r="V659" s="1818" t="s">
        <v>10</v>
      </c>
    </row>
    <row r="660" spans="1:22" ht="15" x14ac:dyDescent="0.2">
      <c r="A660" s="1795"/>
      <c r="B660" s="1801">
        <v>2021</v>
      </c>
      <c r="C660" s="1798" t="s">
        <v>10</v>
      </c>
      <c r="D660" s="1798" t="s">
        <v>10</v>
      </c>
      <c r="E660" s="1798" t="s">
        <v>10</v>
      </c>
      <c r="F660" s="1798" t="s">
        <v>10</v>
      </c>
      <c r="G660" s="1798" t="s">
        <v>10</v>
      </c>
      <c r="H660" s="1816" t="s">
        <v>10</v>
      </c>
      <c r="I660" s="1816" t="s">
        <v>10</v>
      </c>
      <c r="J660" s="1816" t="s">
        <v>10</v>
      </c>
      <c r="K660" s="1816" t="s">
        <v>10</v>
      </c>
      <c r="L660" s="1816" t="s">
        <v>10</v>
      </c>
      <c r="M660" s="1816" t="s">
        <v>10</v>
      </c>
      <c r="N660" s="1816" t="s">
        <v>10</v>
      </c>
      <c r="O660" s="1797">
        <v>1.502</v>
      </c>
      <c r="P660" s="1816" t="s">
        <v>10</v>
      </c>
      <c r="Q660" s="1817" t="s">
        <v>10</v>
      </c>
      <c r="R660" s="1817" t="s">
        <v>10</v>
      </c>
      <c r="S660" s="1817" t="s">
        <v>10</v>
      </c>
      <c r="T660" s="1817" t="s">
        <v>10</v>
      </c>
      <c r="U660" s="1817" t="s">
        <v>10</v>
      </c>
      <c r="V660" s="1818" t="s">
        <v>10</v>
      </c>
    </row>
    <row r="661" spans="1:22" ht="15" x14ac:dyDescent="0.2">
      <c r="A661" s="1795"/>
      <c r="B661" s="1801" t="s">
        <v>431</v>
      </c>
      <c r="C661" s="1798" t="s">
        <v>10</v>
      </c>
      <c r="D661" s="1798" t="s">
        <v>10</v>
      </c>
      <c r="E661" s="1798" t="s">
        <v>10</v>
      </c>
      <c r="F661" s="1798" t="s">
        <v>10</v>
      </c>
      <c r="G661" s="1798" t="s">
        <v>10</v>
      </c>
      <c r="H661" s="1816" t="s">
        <v>10</v>
      </c>
      <c r="I661" s="1816" t="s">
        <v>10</v>
      </c>
      <c r="J661" s="1816" t="s">
        <v>10</v>
      </c>
      <c r="K661" s="1816" t="s">
        <v>10</v>
      </c>
      <c r="L661" s="1816" t="s">
        <v>10</v>
      </c>
      <c r="M661" s="1816" t="s">
        <v>10</v>
      </c>
      <c r="N661" s="1816" t="s">
        <v>10</v>
      </c>
      <c r="O661" s="1797">
        <v>4.8559999999999999</v>
      </c>
      <c r="P661" s="1816" t="s">
        <v>10</v>
      </c>
      <c r="Q661" s="1817" t="s">
        <v>10</v>
      </c>
      <c r="R661" s="1817" t="s">
        <v>10</v>
      </c>
      <c r="S661" s="1817" t="s">
        <v>10</v>
      </c>
      <c r="T661" s="1817" t="s">
        <v>10</v>
      </c>
      <c r="U661" s="1817" t="s">
        <v>10</v>
      </c>
      <c r="V661" s="1818" t="s">
        <v>10</v>
      </c>
    </row>
    <row r="662" spans="1:22" ht="15" x14ac:dyDescent="0.2">
      <c r="A662" s="1795"/>
      <c r="B662" s="1801" t="s">
        <v>354</v>
      </c>
      <c r="C662" s="1798" t="s">
        <v>10</v>
      </c>
      <c r="D662" s="1798" t="s">
        <v>10</v>
      </c>
      <c r="E662" s="1798" t="s">
        <v>10</v>
      </c>
      <c r="F662" s="1798" t="s">
        <v>10</v>
      </c>
      <c r="G662" s="1798" t="s">
        <v>10</v>
      </c>
      <c r="H662" s="1816" t="s">
        <v>10</v>
      </c>
      <c r="I662" s="1816" t="s">
        <v>10</v>
      </c>
      <c r="J662" s="1816" t="s">
        <v>10</v>
      </c>
      <c r="K662" s="1816" t="s">
        <v>10</v>
      </c>
      <c r="L662" s="1816" t="s">
        <v>10</v>
      </c>
      <c r="M662" s="1816" t="s">
        <v>10</v>
      </c>
      <c r="N662" s="1816" t="s">
        <v>10</v>
      </c>
      <c r="O662" s="1797">
        <v>8.4719999999999995</v>
      </c>
      <c r="P662" s="1816" t="s">
        <v>10</v>
      </c>
      <c r="Q662" s="1817" t="s">
        <v>10</v>
      </c>
      <c r="R662" s="1817" t="s">
        <v>10</v>
      </c>
      <c r="S662" s="1817" t="s">
        <v>10</v>
      </c>
      <c r="T662" s="1817" t="s">
        <v>10</v>
      </c>
      <c r="U662" s="1817" t="s">
        <v>10</v>
      </c>
      <c r="V662" s="1818" t="s">
        <v>10</v>
      </c>
    </row>
    <row r="663" spans="1:22" ht="15" x14ac:dyDescent="0.2">
      <c r="A663" s="1811"/>
      <c r="B663" s="1803" t="s">
        <v>208</v>
      </c>
      <c r="C663" s="1805" t="s">
        <v>10</v>
      </c>
      <c r="D663" s="1805" t="s">
        <v>10</v>
      </c>
      <c r="E663" s="1805" t="s">
        <v>10</v>
      </c>
      <c r="F663" s="1805" t="s">
        <v>10</v>
      </c>
      <c r="G663" s="1805" t="s">
        <v>10</v>
      </c>
      <c r="H663" s="1819" t="s">
        <v>10</v>
      </c>
      <c r="I663" s="1819" t="s">
        <v>10</v>
      </c>
      <c r="J663" s="1819" t="s">
        <v>10</v>
      </c>
      <c r="K663" s="1819" t="s">
        <v>10</v>
      </c>
      <c r="L663" s="1819" t="s">
        <v>10</v>
      </c>
      <c r="M663" s="1819" t="s">
        <v>10</v>
      </c>
      <c r="N663" s="1819" t="s">
        <v>10</v>
      </c>
      <c r="O663" s="1804">
        <v>6.6290000000000004</v>
      </c>
      <c r="P663" s="1819" t="s">
        <v>10</v>
      </c>
      <c r="Q663" s="1820" t="s">
        <v>10</v>
      </c>
      <c r="R663" s="1820" t="s">
        <v>10</v>
      </c>
      <c r="S663" s="1820" t="s">
        <v>10</v>
      </c>
      <c r="T663" s="1820" t="s">
        <v>10</v>
      </c>
      <c r="U663" s="1820" t="s">
        <v>10</v>
      </c>
      <c r="V663" s="1821" t="s">
        <v>10</v>
      </c>
    </row>
    <row r="664" spans="1:22" ht="3" customHeight="1" x14ac:dyDescent="0.2">
      <c r="B664" s="1852"/>
      <c r="C664" s="1809"/>
      <c r="D664" s="1809"/>
    </row>
    <row r="665" spans="1:22" ht="63" customHeight="1" x14ac:dyDescent="0.2">
      <c r="B665" s="2004" t="s">
        <v>450</v>
      </c>
      <c r="C665" s="2005"/>
      <c r="D665" s="2005"/>
      <c r="E665" s="2005"/>
      <c r="F665" s="2005"/>
      <c r="G665" s="2005"/>
      <c r="H665" s="2005"/>
      <c r="I665" s="2005"/>
      <c r="J665" s="2005"/>
      <c r="K665" s="2005"/>
      <c r="L665" s="2005"/>
      <c r="M665" s="2005"/>
      <c r="N665" s="2005"/>
      <c r="O665" s="2005"/>
      <c r="P665" s="2005"/>
      <c r="Q665" s="2005"/>
      <c r="R665" s="2005">
        <v>6.8010000000000002</v>
      </c>
      <c r="S665" s="1822"/>
      <c r="T665" s="1822"/>
      <c r="U665" s="1822"/>
    </row>
    <row r="666" spans="1:22" x14ac:dyDescent="0.2">
      <c r="O666" s="1783"/>
      <c r="P666" s="1783"/>
      <c r="Q666" s="1784"/>
      <c r="R666" s="1783"/>
    </row>
    <row r="667" spans="1:22" ht="63" customHeight="1" x14ac:dyDescent="0.2">
      <c r="A667" s="1785" t="s">
        <v>432</v>
      </c>
      <c r="B667" s="2006" t="s">
        <v>456</v>
      </c>
      <c r="C667" s="2007"/>
      <c r="D667" s="2007"/>
      <c r="E667" s="2007"/>
      <c r="F667" s="2007"/>
      <c r="G667" s="2007"/>
      <c r="H667" s="2007"/>
      <c r="I667" s="2007"/>
      <c r="J667" s="2007"/>
      <c r="K667" s="2007"/>
      <c r="L667" s="2007"/>
      <c r="M667" s="2007"/>
      <c r="N667" s="2007"/>
      <c r="O667" s="2007"/>
      <c r="P667" s="2007"/>
      <c r="Q667" s="2007"/>
      <c r="R667" s="2007"/>
      <c r="S667" s="1813"/>
      <c r="T667" s="1813"/>
      <c r="U667" s="1813"/>
      <c r="V667" s="1786"/>
    </row>
    <row r="668" spans="1:22" ht="63" customHeight="1" x14ac:dyDescent="0.2">
      <c r="A668" s="1787"/>
      <c r="B668" s="1788" t="s">
        <v>68</v>
      </c>
      <c r="C668" s="1790" t="s">
        <v>6</v>
      </c>
      <c r="D668" s="1790" t="s">
        <v>7</v>
      </c>
      <c r="E668" s="1790" t="s">
        <v>8</v>
      </c>
      <c r="F668" s="1861" t="s">
        <v>140</v>
      </c>
      <c r="G668" s="1791" t="s">
        <v>180</v>
      </c>
      <c r="H668" s="1792" t="s">
        <v>224</v>
      </c>
      <c r="I668" s="1793" t="s">
        <v>235</v>
      </c>
      <c r="J668" s="1793" t="s">
        <v>288</v>
      </c>
      <c r="K668" s="1793" t="s">
        <v>323</v>
      </c>
      <c r="L668" s="1793" t="s">
        <v>335</v>
      </c>
      <c r="M668" s="1814" t="s">
        <v>386</v>
      </c>
      <c r="N668" s="1793" t="s">
        <v>410</v>
      </c>
      <c r="O668" s="1792" t="s">
        <v>425</v>
      </c>
      <c r="P668" s="1793" t="s">
        <v>458</v>
      </c>
      <c r="Q668" s="1815" t="s">
        <v>600</v>
      </c>
      <c r="R668" s="1793" t="s">
        <v>653</v>
      </c>
      <c r="S668" s="1793" t="s">
        <v>660</v>
      </c>
      <c r="T668" s="1793" t="s">
        <v>700</v>
      </c>
      <c r="U668" s="1793" t="s">
        <v>704</v>
      </c>
      <c r="V668" s="1794" t="s">
        <v>706</v>
      </c>
    </row>
    <row r="669" spans="1:22" ht="15" x14ac:dyDescent="0.2">
      <c r="A669" s="1795"/>
      <c r="B669" s="1796" t="s">
        <v>434</v>
      </c>
      <c r="C669" s="1798" t="s">
        <v>10</v>
      </c>
      <c r="D669" s="1798" t="s">
        <v>10</v>
      </c>
      <c r="E669" s="1798" t="s">
        <v>10</v>
      </c>
      <c r="F669" s="1798" t="s">
        <v>10</v>
      </c>
      <c r="G669" s="1798" t="s">
        <v>10</v>
      </c>
      <c r="H669" s="1816" t="s">
        <v>10</v>
      </c>
      <c r="I669" s="1816" t="s">
        <v>10</v>
      </c>
      <c r="J669" s="1816" t="s">
        <v>10</v>
      </c>
      <c r="K669" s="1816" t="s">
        <v>10</v>
      </c>
      <c r="L669" s="1816" t="s">
        <v>10</v>
      </c>
      <c r="M669" s="1816" t="s">
        <v>10</v>
      </c>
      <c r="N669" s="1816" t="s">
        <v>10</v>
      </c>
      <c r="O669" s="1797">
        <v>30.971</v>
      </c>
      <c r="P669" s="1816" t="s">
        <v>10</v>
      </c>
      <c r="Q669" s="1817" t="s">
        <v>10</v>
      </c>
      <c r="R669" s="1817" t="s">
        <v>10</v>
      </c>
      <c r="S669" s="1817" t="s">
        <v>10</v>
      </c>
      <c r="T669" s="1817" t="s">
        <v>10</v>
      </c>
      <c r="U669" s="1817" t="s">
        <v>10</v>
      </c>
      <c r="V669" s="1865" t="s">
        <v>10</v>
      </c>
    </row>
    <row r="670" spans="1:22" ht="15" x14ac:dyDescent="0.2">
      <c r="A670" s="1795"/>
      <c r="B670" s="1801" t="s">
        <v>435</v>
      </c>
      <c r="C670" s="1798" t="s">
        <v>10</v>
      </c>
      <c r="D670" s="1798" t="s">
        <v>10</v>
      </c>
      <c r="E670" s="1798" t="s">
        <v>10</v>
      </c>
      <c r="F670" s="1798" t="s">
        <v>10</v>
      </c>
      <c r="G670" s="1798" t="s">
        <v>10</v>
      </c>
      <c r="H670" s="1816" t="s">
        <v>10</v>
      </c>
      <c r="I670" s="1816" t="s">
        <v>10</v>
      </c>
      <c r="J670" s="1816" t="s">
        <v>10</v>
      </c>
      <c r="K670" s="1816" t="s">
        <v>10</v>
      </c>
      <c r="L670" s="1816" t="s">
        <v>10</v>
      </c>
      <c r="M670" s="1816" t="s">
        <v>10</v>
      </c>
      <c r="N670" s="1816" t="s">
        <v>10</v>
      </c>
      <c r="O670" s="1797">
        <v>38.326999999999998</v>
      </c>
      <c r="P670" s="1816" t="s">
        <v>10</v>
      </c>
      <c r="Q670" s="1817" t="s">
        <v>10</v>
      </c>
      <c r="R670" s="1817" t="s">
        <v>10</v>
      </c>
      <c r="S670" s="1817" t="s">
        <v>10</v>
      </c>
      <c r="T670" s="1817" t="s">
        <v>10</v>
      </c>
      <c r="U670" s="1817" t="s">
        <v>10</v>
      </c>
      <c r="V670" s="1818" t="s">
        <v>10</v>
      </c>
    </row>
    <row r="671" spans="1:22" ht="15" x14ac:dyDescent="0.2">
      <c r="A671" s="1795"/>
      <c r="B671" s="1801" t="s">
        <v>436</v>
      </c>
      <c r="C671" s="1798" t="s">
        <v>10</v>
      </c>
      <c r="D671" s="1798" t="s">
        <v>10</v>
      </c>
      <c r="E671" s="1798" t="s">
        <v>10</v>
      </c>
      <c r="F671" s="1798" t="s">
        <v>10</v>
      </c>
      <c r="G671" s="1798" t="s">
        <v>10</v>
      </c>
      <c r="H671" s="1816" t="s">
        <v>10</v>
      </c>
      <c r="I671" s="1816" t="s">
        <v>10</v>
      </c>
      <c r="J671" s="1816" t="s">
        <v>10</v>
      </c>
      <c r="K671" s="1816" t="s">
        <v>10</v>
      </c>
      <c r="L671" s="1816" t="s">
        <v>10</v>
      </c>
      <c r="M671" s="1816" t="s">
        <v>10</v>
      </c>
      <c r="N671" s="1816" t="s">
        <v>10</v>
      </c>
      <c r="O671" s="1797">
        <v>14.734999999999999</v>
      </c>
      <c r="P671" s="1816" t="s">
        <v>10</v>
      </c>
      <c r="Q671" s="1817" t="s">
        <v>10</v>
      </c>
      <c r="R671" s="1817" t="s">
        <v>10</v>
      </c>
      <c r="S671" s="1817" t="s">
        <v>10</v>
      </c>
      <c r="T671" s="1817" t="s">
        <v>10</v>
      </c>
      <c r="U671" s="1817" t="s">
        <v>10</v>
      </c>
      <c r="V671" s="1818" t="s">
        <v>10</v>
      </c>
    </row>
    <row r="672" spans="1:22" ht="15" x14ac:dyDescent="0.2">
      <c r="A672" s="1795"/>
      <c r="B672" s="1801" t="s">
        <v>437</v>
      </c>
      <c r="C672" s="1798" t="s">
        <v>10</v>
      </c>
      <c r="D672" s="1798" t="s">
        <v>10</v>
      </c>
      <c r="E672" s="1798" t="s">
        <v>10</v>
      </c>
      <c r="F672" s="1798" t="s">
        <v>10</v>
      </c>
      <c r="G672" s="1798" t="s">
        <v>10</v>
      </c>
      <c r="H672" s="1816" t="s">
        <v>10</v>
      </c>
      <c r="I672" s="1816" t="s">
        <v>10</v>
      </c>
      <c r="J672" s="1816" t="s">
        <v>10</v>
      </c>
      <c r="K672" s="1816" t="s">
        <v>10</v>
      </c>
      <c r="L672" s="1816" t="s">
        <v>10</v>
      </c>
      <c r="M672" s="1816" t="s">
        <v>10</v>
      </c>
      <c r="N672" s="1816" t="s">
        <v>10</v>
      </c>
      <c r="O672" s="1797">
        <v>8.9130000000000003</v>
      </c>
      <c r="P672" s="1816" t="s">
        <v>10</v>
      </c>
      <c r="Q672" s="1817" t="s">
        <v>10</v>
      </c>
      <c r="R672" s="1817" t="s">
        <v>10</v>
      </c>
      <c r="S672" s="1817" t="s">
        <v>10</v>
      </c>
      <c r="T672" s="1817" t="s">
        <v>10</v>
      </c>
      <c r="U672" s="1817" t="s">
        <v>10</v>
      </c>
      <c r="V672" s="1818" t="s">
        <v>10</v>
      </c>
    </row>
    <row r="673" spans="1:22" ht="15" x14ac:dyDescent="0.2">
      <c r="A673" s="1795"/>
      <c r="B673" s="1801" t="s">
        <v>438</v>
      </c>
      <c r="C673" s="1798" t="s">
        <v>10</v>
      </c>
      <c r="D673" s="1798" t="s">
        <v>10</v>
      </c>
      <c r="E673" s="1798" t="s">
        <v>10</v>
      </c>
      <c r="F673" s="1798" t="s">
        <v>10</v>
      </c>
      <c r="G673" s="1798" t="s">
        <v>10</v>
      </c>
      <c r="H673" s="1816" t="s">
        <v>10</v>
      </c>
      <c r="I673" s="1816" t="s">
        <v>10</v>
      </c>
      <c r="J673" s="1816" t="s">
        <v>10</v>
      </c>
      <c r="K673" s="1816" t="s">
        <v>10</v>
      </c>
      <c r="L673" s="1816" t="s">
        <v>10</v>
      </c>
      <c r="M673" s="1816" t="s">
        <v>10</v>
      </c>
      <c r="N673" s="1816" t="s">
        <v>10</v>
      </c>
      <c r="O673" s="1797">
        <v>1.4319999999999999</v>
      </c>
      <c r="P673" s="1816" t="s">
        <v>10</v>
      </c>
      <c r="Q673" s="1817" t="s">
        <v>10</v>
      </c>
      <c r="R673" s="1817" t="s">
        <v>10</v>
      </c>
      <c r="S673" s="1817" t="s">
        <v>10</v>
      </c>
      <c r="T673" s="1817" t="s">
        <v>10</v>
      </c>
      <c r="U673" s="1817" t="s">
        <v>10</v>
      </c>
      <c r="V673" s="1818" t="s">
        <v>10</v>
      </c>
    </row>
    <row r="674" spans="1:22" ht="15" x14ac:dyDescent="0.2">
      <c r="A674" s="1811"/>
      <c r="B674" s="1803" t="s">
        <v>248</v>
      </c>
      <c r="C674" s="1805" t="s">
        <v>10</v>
      </c>
      <c r="D674" s="1805" t="s">
        <v>10</v>
      </c>
      <c r="E674" s="1805" t="s">
        <v>10</v>
      </c>
      <c r="F674" s="1805" t="s">
        <v>10</v>
      </c>
      <c r="G674" s="1805" t="s">
        <v>10</v>
      </c>
      <c r="H674" s="1819" t="s">
        <v>10</v>
      </c>
      <c r="I674" s="1819" t="s">
        <v>10</v>
      </c>
      <c r="J674" s="1819" t="s">
        <v>10</v>
      </c>
      <c r="K674" s="1819" t="s">
        <v>10</v>
      </c>
      <c r="L674" s="1819" t="s">
        <v>10</v>
      </c>
      <c r="M674" s="1819" t="s">
        <v>10</v>
      </c>
      <c r="N674" s="1819" t="s">
        <v>10</v>
      </c>
      <c r="O674" s="1804">
        <v>5.6210000000000004</v>
      </c>
      <c r="P674" s="1819" t="s">
        <v>10</v>
      </c>
      <c r="Q674" s="1820" t="s">
        <v>10</v>
      </c>
      <c r="R674" s="1820" t="s">
        <v>10</v>
      </c>
      <c r="S674" s="1820" t="s">
        <v>10</v>
      </c>
      <c r="T674" s="1820" t="s">
        <v>10</v>
      </c>
      <c r="U674" s="1820" t="s">
        <v>10</v>
      </c>
      <c r="V674" s="1821" t="s">
        <v>10</v>
      </c>
    </row>
    <row r="675" spans="1:22" ht="3" customHeight="1" x14ac:dyDescent="0.2">
      <c r="B675" s="1852"/>
      <c r="C675" s="1809"/>
      <c r="D675" s="1809"/>
      <c r="O675" s="1811">
        <v>9.5310000000000006</v>
      </c>
      <c r="P675" s="1811">
        <v>9.5310000000000006</v>
      </c>
      <c r="Q675" s="1812">
        <v>9.5310000000000006</v>
      </c>
      <c r="R675" s="1811">
        <v>9.5310000000000006</v>
      </c>
    </row>
    <row r="676" spans="1:22" ht="63" customHeight="1" x14ac:dyDescent="0.2">
      <c r="B676" s="2004" t="s">
        <v>445</v>
      </c>
      <c r="C676" s="2005"/>
      <c r="D676" s="2005"/>
      <c r="E676" s="2005"/>
      <c r="F676" s="2005"/>
      <c r="G676" s="2005"/>
      <c r="H676" s="2005"/>
      <c r="I676" s="2005"/>
      <c r="J676" s="2005"/>
      <c r="K676" s="2005"/>
      <c r="L676" s="2005"/>
      <c r="M676" s="2005"/>
      <c r="N676" s="2005"/>
      <c r="O676" s="2005"/>
      <c r="P676" s="2005"/>
      <c r="Q676" s="2005"/>
      <c r="R676" s="2005">
        <v>1.903</v>
      </c>
      <c r="S676" s="1822"/>
      <c r="T676" s="1822"/>
      <c r="U676" s="1822"/>
    </row>
    <row r="677" spans="1:22" x14ac:dyDescent="0.2">
      <c r="O677" s="1783"/>
      <c r="P677" s="1783"/>
      <c r="Q677" s="1784"/>
      <c r="R677" s="1783"/>
    </row>
    <row r="678" spans="1:22" ht="63" customHeight="1" x14ac:dyDescent="0.2">
      <c r="A678" s="1785" t="s">
        <v>433</v>
      </c>
      <c r="B678" s="2006" t="s">
        <v>457</v>
      </c>
      <c r="C678" s="2007"/>
      <c r="D678" s="2007"/>
      <c r="E678" s="2007"/>
      <c r="F678" s="2007"/>
      <c r="G678" s="2007"/>
      <c r="H678" s="2007"/>
      <c r="I678" s="2007"/>
      <c r="J678" s="2007"/>
      <c r="K678" s="2007"/>
      <c r="L678" s="2007"/>
      <c r="M678" s="2007"/>
      <c r="N678" s="2007"/>
      <c r="O678" s="2007"/>
      <c r="P678" s="2007"/>
      <c r="Q678" s="2007"/>
      <c r="R678" s="2007"/>
      <c r="S678" s="1813"/>
      <c r="T678" s="1813"/>
      <c r="U678" s="1813"/>
      <c r="V678" s="1786"/>
    </row>
    <row r="679" spans="1:22" ht="63" customHeight="1" x14ac:dyDescent="0.2">
      <c r="A679" s="1787"/>
      <c r="B679" s="1877" t="s">
        <v>68</v>
      </c>
      <c r="C679" s="1878" t="s">
        <v>6</v>
      </c>
      <c r="D679" s="1878" t="s">
        <v>7</v>
      </c>
      <c r="E679" s="1878" t="s">
        <v>8</v>
      </c>
      <c r="F679" s="1880" t="s">
        <v>140</v>
      </c>
      <c r="G679" s="1880" t="s">
        <v>180</v>
      </c>
      <c r="H679" s="1880" t="s">
        <v>224</v>
      </c>
      <c r="I679" s="1881" t="s">
        <v>235</v>
      </c>
      <c r="J679" s="1881" t="s">
        <v>288</v>
      </c>
      <c r="K679" s="1881" t="s">
        <v>323</v>
      </c>
      <c r="L679" s="1881" t="s">
        <v>335</v>
      </c>
      <c r="M679" s="1792" t="s">
        <v>386</v>
      </c>
      <c r="N679" s="1793" t="s">
        <v>410</v>
      </c>
      <c r="O679" s="1792" t="s">
        <v>425</v>
      </c>
      <c r="P679" s="1793" t="s">
        <v>458</v>
      </c>
      <c r="Q679" s="1815" t="s">
        <v>600</v>
      </c>
      <c r="R679" s="1793" t="s">
        <v>653</v>
      </c>
      <c r="S679" s="1793" t="s">
        <v>660</v>
      </c>
      <c r="T679" s="1793" t="s">
        <v>700</v>
      </c>
      <c r="U679" s="1793" t="s">
        <v>704</v>
      </c>
      <c r="V679" s="1794" t="s">
        <v>706</v>
      </c>
    </row>
    <row r="680" spans="1:22" ht="15" x14ac:dyDescent="0.2">
      <c r="A680" s="1889"/>
      <c r="B680" s="1796" t="s">
        <v>439</v>
      </c>
      <c r="C680" s="1798" t="s">
        <v>10</v>
      </c>
      <c r="D680" s="1798" t="s">
        <v>10</v>
      </c>
      <c r="E680" s="1798" t="s">
        <v>10</v>
      </c>
      <c r="F680" s="1798" t="s">
        <v>10</v>
      </c>
      <c r="G680" s="1798" t="s">
        <v>10</v>
      </c>
      <c r="H680" s="1816" t="s">
        <v>10</v>
      </c>
      <c r="I680" s="1816" t="s">
        <v>10</v>
      </c>
      <c r="J680" s="1816" t="s">
        <v>10</v>
      </c>
      <c r="K680" s="1816" t="s">
        <v>10</v>
      </c>
      <c r="L680" s="1816" t="s">
        <v>10</v>
      </c>
      <c r="M680" s="1816" t="s">
        <v>10</v>
      </c>
      <c r="N680" s="1816" t="s">
        <v>10</v>
      </c>
      <c r="O680" s="1797">
        <v>8.1219999999999999</v>
      </c>
      <c r="P680" s="1816" t="s">
        <v>10</v>
      </c>
      <c r="Q680" s="1817" t="s">
        <v>10</v>
      </c>
      <c r="R680" s="1817" t="s">
        <v>10</v>
      </c>
      <c r="S680" s="1817" t="s">
        <v>10</v>
      </c>
      <c r="T680" s="1817" t="s">
        <v>10</v>
      </c>
      <c r="U680" s="1817" t="s">
        <v>10</v>
      </c>
      <c r="V680" s="1865" t="s">
        <v>10</v>
      </c>
    </row>
    <row r="681" spans="1:22" ht="15" x14ac:dyDescent="0.2">
      <c r="A681" s="1889"/>
      <c r="B681" s="1801" t="s">
        <v>440</v>
      </c>
      <c r="C681" s="1798" t="s">
        <v>10</v>
      </c>
      <c r="D681" s="1798" t="s">
        <v>10</v>
      </c>
      <c r="E681" s="1798" t="s">
        <v>10</v>
      </c>
      <c r="F681" s="1798" t="s">
        <v>10</v>
      </c>
      <c r="G681" s="1798" t="s">
        <v>10</v>
      </c>
      <c r="H681" s="1816" t="s">
        <v>10</v>
      </c>
      <c r="I681" s="1816" t="s">
        <v>10</v>
      </c>
      <c r="J681" s="1816" t="s">
        <v>10</v>
      </c>
      <c r="K681" s="1816" t="s">
        <v>10</v>
      </c>
      <c r="L681" s="1816" t="s">
        <v>10</v>
      </c>
      <c r="M681" s="1816" t="s">
        <v>10</v>
      </c>
      <c r="N681" s="1816" t="s">
        <v>10</v>
      </c>
      <c r="O681" s="1797">
        <v>36.600999999999999</v>
      </c>
      <c r="P681" s="1816" t="s">
        <v>10</v>
      </c>
      <c r="Q681" s="1817" t="s">
        <v>10</v>
      </c>
      <c r="R681" s="1817" t="s">
        <v>10</v>
      </c>
      <c r="S681" s="1817" t="s">
        <v>10</v>
      </c>
      <c r="T681" s="1817" t="s">
        <v>10</v>
      </c>
      <c r="U681" s="1817" t="s">
        <v>10</v>
      </c>
      <c r="V681" s="1818" t="s">
        <v>10</v>
      </c>
    </row>
    <row r="682" spans="1:22" ht="15" x14ac:dyDescent="0.2">
      <c r="A682" s="1889"/>
      <c r="B682" s="1801" t="s">
        <v>441</v>
      </c>
      <c r="C682" s="1798" t="s">
        <v>10</v>
      </c>
      <c r="D682" s="1798" t="s">
        <v>10</v>
      </c>
      <c r="E682" s="1798" t="s">
        <v>10</v>
      </c>
      <c r="F682" s="1798" t="s">
        <v>10</v>
      </c>
      <c r="G682" s="1798" t="s">
        <v>10</v>
      </c>
      <c r="H682" s="1816" t="s">
        <v>10</v>
      </c>
      <c r="I682" s="1816" t="s">
        <v>10</v>
      </c>
      <c r="J682" s="1816" t="s">
        <v>10</v>
      </c>
      <c r="K682" s="1816" t="s">
        <v>10</v>
      </c>
      <c r="L682" s="1816" t="s">
        <v>10</v>
      </c>
      <c r="M682" s="1816" t="s">
        <v>10</v>
      </c>
      <c r="N682" s="1816" t="s">
        <v>10</v>
      </c>
      <c r="O682" s="1797">
        <v>31.734999999999999</v>
      </c>
      <c r="P682" s="1816" t="s">
        <v>10</v>
      </c>
      <c r="Q682" s="1817" t="s">
        <v>10</v>
      </c>
      <c r="R682" s="1817" t="s">
        <v>10</v>
      </c>
      <c r="S682" s="1817" t="s">
        <v>10</v>
      </c>
      <c r="T682" s="1817" t="s">
        <v>10</v>
      </c>
      <c r="U682" s="1817" t="s">
        <v>10</v>
      </c>
      <c r="V682" s="1818" t="s">
        <v>10</v>
      </c>
    </row>
    <row r="683" spans="1:22" ht="15" x14ac:dyDescent="0.2">
      <c r="A683" s="1889"/>
      <c r="B683" s="1801" t="s">
        <v>442</v>
      </c>
      <c r="C683" s="1798" t="s">
        <v>10</v>
      </c>
      <c r="D683" s="1798" t="s">
        <v>10</v>
      </c>
      <c r="E683" s="1798" t="s">
        <v>10</v>
      </c>
      <c r="F683" s="1798" t="s">
        <v>10</v>
      </c>
      <c r="G683" s="1798" t="s">
        <v>10</v>
      </c>
      <c r="H683" s="1816" t="s">
        <v>10</v>
      </c>
      <c r="I683" s="1816" t="s">
        <v>10</v>
      </c>
      <c r="J683" s="1816" t="s">
        <v>10</v>
      </c>
      <c r="K683" s="1816" t="s">
        <v>10</v>
      </c>
      <c r="L683" s="1816" t="s">
        <v>10</v>
      </c>
      <c r="M683" s="1816" t="s">
        <v>10</v>
      </c>
      <c r="N683" s="1816" t="s">
        <v>10</v>
      </c>
      <c r="O683" s="1797">
        <v>17.498999999999999</v>
      </c>
      <c r="P683" s="1816" t="s">
        <v>10</v>
      </c>
      <c r="Q683" s="1817" t="s">
        <v>10</v>
      </c>
      <c r="R683" s="1817" t="s">
        <v>10</v>
      </c>
      <c r="S683" s="1817" t="s">
        <v>10</v>
      </c>
      <c r="T683" s="1817" t="s">
        <v>10</v>
      </c>
      <c r="U683" s="1817" t="s">
        <v>10</v>
      </c>
      <c r="V683" s="1818" t="s">
        <v>10</v>
      </c>
    </row>
    <row r="684" spans="1:22" ht="15" x14ac:dyDescent="0.2">
      <c r="A684" s="1889"/>
      <c r="B684" s="1801" t="s">
        <v>443</v>
      </c>
      <c r="C684" s="1798" t="s">
        <v>10</v>
      </c>
      <c r="D684" s="1798" t="s">
        <v>10</v>
      </c>
      <c r="E684" s="1798" t="s">
        <v>10</v>
      </c>
      <c r="F684" s="1798" t="s">
        <v>10</v>
      </c>
      <c r="G684" s="1798" t="s">
        <v>10</v>
      </c>
      <c r="H684" s="1816" t="s">
        <v>10</v>
      </c>
      <c r="I684" s="1816" t="s">
        <v>10</v>
      </c>
      <c r="J684" s="1816" t="s">
        <v>10</v>
      </c>
      <c r="K684" s="1816" t="s">
        <v>10</v>
      </c>
      <c r="L684" s="1816" t="s">
        <v>10</v>
      </c>
      <c r="M684" s="1816" t="s">
        <v>10</v>
      </c>
      <c r="N684" s="1816" t="s">
        <v>10</v>
      </c>
      <c r="O684" s="1797">
        <v>2.609</v>
      </c>
      <c r="P684" s="1816" t="s">
        <v>10</v>
      </c>
      <c r="Q684" s="1817" t="s">
        <v>10</v>
      </c>
      <c r="R684" s="1817" t="s">
        <v>10</v>
      </c>
      <c r="S684" s="1817" t="s">
        <v>10</v>
      </c>
      <c r="T684" s="1817" t="s">
        <v>10</v>
      </c>
      <c r="U684" s="1817" t="s">
        <v>10</v>
      </c>
      <c r="V684" s="1818" t="s">
        <v>10</v>
      </c>
    </row>
    <row r="685" spans="1:22" ht="15" x14ac:dyDescent="0.2">
      <c r="A685" s="1889"/>
      <c r="B685" s="1801" t="s">
        <v>444</v>
      </c>
      <c r="C685" s="1798" t="s">
        <v>10</v>
      </c>
      <c r="D685" s="1798" t="s">
        <v>10</v>
      </c>
      <c r="E685" s="1798" t="s">
        <v>10</v>
      </c>
      <c r="F685" s="1798" t="s">
        <v>10</v>
      </c>
      <c r="G685" s="1798" t="s">
        <v>10</v>
      </c>
      <c r="H685" s="1816" t="s">
        <v>10</v>
      </c>
      <c r="I685" s="1816" t="s">
        <v>10</v>
      </c>
      <c r="J685" s="1816" t="s">
        <v>10</v>
      </c>
      <c r="K685" s="1816" t="s">
        <v>10</v>
      </c>
      <c r="L685" s="1816" t="s">
        <v>10</v>
      </c>
      <c r="M685" s="1816" t="s">
        <v>10</v>
      </c>
      <c r="N685" s="1816" t="s">
        <v>10</v>
      </c>
      <c r="O685" s="1797">
        <v>0.26</v>
      </c>
      <c r="P685" s="1816" t="s">
        <v>10</v>
      </c>
      <c r="Q685" s="1817" t="s">
        <v>10</v>
      </c>
      <c r="R685" s="1817" t="s">
        <v>10</v>
      </c>
      <c r="S685" s="1817" t="s">
        <v>10</v>
      </c>
      <c r="T685" s="1817" t="s">
        <v>10</v>
      </c>
      <c r="U685" s="1817" t="s">
        <v>10</v>
      </c>
      <c r="V685" s="1818" t="s">
        <v>10</v>
      </c>
    </row>
    <row r="686" spans="1:22" ht="15" x14ac:dyDescent="0.2">
      <c r="A686" s="1811"/>
      <c r="B686" s="1803" t="s">
        <v>248</v>
      </c>
      <c r="C686" s="1805" t="s">
        <v>10</v>
      </c>
      <c r="D686" s="1805" t="s">
        <v>10</v>
      </c>
      <c r="E686" s="1805" t="s">
        <v>10</v>
      </c>
      <c r="F686" s="1805" t="s">
        <v>10</v>
      </c>
      <c r="G686" s="1805" t="s">
        <v>10</v>
      </c>
      <c r="H686" s="1819" t="s">
        <v>10</v>
      </c>
      <c r="I686" s="1819" t="s">
        <v>10</v>
      </c>
      <c r="J686" s="1819" t="s">
        <v>10</v>
      </c>
      <c r="K686" s="1819" t="s">
        <v>10</v>
      </c>
      <c r="L686" s="1819" t="s">
        <v>10</v>
      </c>
      <c r="M686" s="1819" t="s">
        <v>10</v>
      </c>
      <c r="N686" s="1819" t="s">
        <v>10</v>
      </c>
      <c r="O686" s="1804">
        <v>3.1739999999999999</v>
      </c>
      <c r="P686" s="1819" t="s">
        <v>10</v>
      </c>
      <c r="Q686" s="1820" t="s">
        <v>10</v>
      </c>
      <c r="R686" s="1820" t="s">
        <v>10</v>
      </c>
      <c r="S686" s="1820" t="s">
        <v>10</v>
      </c>
      <c r="T686" s="1820" t="s">
        <v>10</v>
      </c>
      <c r="U686" s="1820" t="s">
        <v>10</v>
      </c>
      <c r="V686" s="1821" t="s">
        <v>10</v>
      </c>
    </row>
    <row r="687" spans="1:22" ht="3" customHeight="1" x14ac:dyDescent="0.2">
      <c r="B687" s="1852"/>
      <c r="C687" s="1809"/>
      <c r="D687" s="1809"/>
    </row>
    <row r="688" spans="1:22" ht="63" customHeight="1" x14ac:dyDescent="0.2">
      <c r="B688" s="2004" t="s">
        <v>446</v>
      </c>
      <c r="C688" s="2005"/>
      <c r="D688" s="2005"/>
      <c r="E688" s="2005"/>
      <c r="F688" s="2005"/>
      <c r="G688" s="2005"/>
      <c r="H688" s="2005"/>
      <c r="I688" s="2005"/>
      <c r="J688" s="2005"/>
      <c r="K688" s="2005"/>
      <c r="L688" s="2005"/>
      <c r="M688" s="2005"/>
      <c r="N688" s="2005"/>
      <c r="O688" s="2005"/>
      <c r="P688" s="2005"/>
      <c r="Q688" s="2005"/>
      <c r="R688" s="2005">
        <v>3.2280000000000002</v>
      </c>
      <c r="S688" s="1822"/>
      <c r="T688" s="1822"/>
      <c r="U688" s="1822"/>
    </row>
    <row r="690" spans="1:22" ht="63" customHeight="1" x14ac:dyDescent="0.2">
      <c r="A690" s="1785" t="s">
        <v>460</v>
      </c>
      <c r="B690" s="2006" t="s">
        <v>461</v>
      </c>
      <c r="C690" s="2007"/>
      <c r="D690" s="2007"/>
      <c r="E690" s="2007"/>
      <c r="F690" s="2007"/>
      <c r="G690" s="2007"/>
      <c r="H690" s="2007"/>
      <c r="I690" s="2007"/>
      <c r="J690" s="2007"/>
      <c r="K690" s="2007"/>
      <c r="L690" s="2007"/>
      <c r="M690" s="2007"/>
      <c r="N690" s="2007"/>
      <c r="O690" s="2007"/>
      <c r="P690" s="2007"/>
      <c r="Q690" s="2007"/>
      <c r="R690" s="2007"/>
      <c r="S690" s="1813"/>
      <c r="T690" s="1813"/>
      <c r="U690" s="1813"/>
      <c r="V690" s="1786"/>
    </row>
    <row r="691" spans="1:22" ht="63" customHeight="1" x14ac:dyDescent="0.2">
      <c r="A691" s="1787"/>
      <c r="B691" s="1877" t="s">
        <v>68</v>
      </c>
      <c r="C691" s="1878" t="s">
        <v>6</v>
      </c>
      <c r="D691" s="1878" t="s">
        <v>7</v>
      </c>
      <c r="E691" s="1878" t="s">
        <v>8</v>
      </c>
      <c r="F691" s="1880" t="s">
        <v>140</v>
      </c>
      <c r="G691" s="1880" t="s">
        <v>180</v>
      </c>
      <c r="H691" s="1880" t="s">
        <v>224</v>
      </c>
      <c r="I691" s="1881" t="s">
        <v>235</v>
      </c>
      <c r="J691" s="1881" t="s">
        <v>288</v>
      </c>
      <c r="K691" s="1881" t="s">
        <v>323</v>
      </c>
      <c r="L691" s="1881" t="s">
        <v>335</v>
      </c>
      <c r="M691" s="1792" t="s">
        <v>386</v>
      </c>
      <c r="N691" s="1793" t="s">
        <v>410</v>
      </c>
      <c r="O691" s="1793" t="s">
        <v>425</v>
      </c>
      <c r="P691" s="1792" t="s">
        <v>458</v>
      </c>
      <c r="Q691" s="1792" t="s">
        <v>600</v>
      </c>
      <c r="R691" s="1792" t="s">
        <v>653</v>
      </c>
      <c r="S691" s="1793" t="s">
        <v>660</v>
      </c>
      <c r="T691" s="1793" t="s">
        <v>700</v>
      </c>
      <c r="U691" s="1793" t="s">
        <v>704</v>
      </c>
      <c r="V691" s="1794" t="s">
        <v>706</v>
      </c>
    </row>
    <row r="692" spans="1:22" ht="15" x14ac:dyDescent="0.2">
      <c r="A692" s="1889"/>
      <c r="B692" s="1796" t="s">
        <v>462</v>
      </c>
      <c r="C692" s="1798" t="s">
        <v>10</v>
      </c>
      <c r="D692" s="1798" t="s">
        <v>10</v>
      </c>
      <c r="E692" s="1798" t="s">
        <v>10</v>
      </c>
      <c r="F692" s="1798" t="s">
        <v>10</v>
      </c>
      <c r="G692" s="1798" t="s">
        <v>10</v>
      </c>
      <c r="H692" s="1798" t="s">
        <v>10</v>
      </c>
      <c r="I692" s="1798" t="s">
        <v>10</v>
      </c>
      <c r="J692" s="1798" t="s">
        <v>10</v>
      </c>
      <c r="K692" s="1798" t="s">
        <v>10</v>
      </c>
      <c r="L692" s="1798" t="s">
        <v>10</v>
      </c>
      <c r="M692" s="1798" t="s">
        <v>10</v>
      </c>
      <c r="N692" s="1798" t="s">
        <v>10</v>
      </c>
      <c r="O692" s="1798" t="s">
        <v>10</v>
      </c>
      <c r="P692" s="1797">
        <v>31.051000000000002</v>
      </c>
      <c r="Q692" s="1797">
        <v>41.08</v>
      </c>
      <c r="R692" s="1797">
        <v>32.152000000000001</v>
      </c>
      <c r="S692" s="1799">
        <v>30.443999999999999</v>
      </c>
      <c r="T692" s="1799">
        <v>21.402000000000001</v>
      </c>
      <c r="U692" s="1799">
        <v>15.111000000000001</v>
      </c>
      <c r="V692" s="1800">
        <v>15.111000000000001</v>
      </c>
    </row>
    <row r="693" spans="1:22" ht="15" x14ac:dyDescent="0.2">
      <c r="A693" s="1795"/>
      <c r="B693" s="1801" t="s">
        <v>463</v>
      </c>
      <c r="C693" s="1798" t="s">
        <v>10</v>
      </c>
      <c r="D693" s="1798" t="s">
        <v>10</v>
      </c>
      <c r="E693" s="1798" t="s">
        <v>10</v>
      </c>
      <c r="F693" s="1798" t="s">
        <v>10</v>
      </c>
      <c r="G693" s="1798" t="s">
        <v>10</v>
      </c>
      <c r="H693" s="1798" t="s">
        <v>10</v>
      </c>
      <c r="I693" s="1798" t="s">
        <v>10</v>
      </c>
      <c r="J693" s="1798" t="s">
        <v>10</v>
      </c>
      <c r="K693" s="1798" t="s">
        <v>10</v>
      </c>
      <c r="L693" s="1798" t="s">
        <v>10</v>
      </c>
      <c r="M693" s="1798" t="s">
        <v>10</v>
      </c>
      <c r="N693" s="1798" t="s">
        <v>10</v>
      </c>
      <c r="O693" s="1798" t="s">
        <v>10</v>
      </c>
      <c r="P693" s="1797">
        <v>32.780999999999999</v>
      </c>
      <c r="Q693" s="1797">
        <v>34.417000000000002</v>
      </c>
      <c r="R693" s="1797">
        <v>39.962000000000003</v>
      </c>
      <c r="S693" s="1799">
        <v>36.261000000000003</v>
      </c>
      <c r="T693" s="1799">
        <v>33.819000000000003</v>
      </c>
      <c r="U693" s="1799">
        <v>35.545999999999999</v>
      </c>
      <c r="V693" s="1800">
        <v>35.545999999999999</v>
      </c>
    </row>
    <row r="694" spans="1:22" ht="15" x14ac:dyDescent="0.2">
      <c r="A694" s="1795"/>
      <c r="B694" s="1801" t="s">
        <v>464</v>
      </c>
      <c r="C694" s="1798" t="s">
        <v>10</v>
      </c>
      <c r="D694" s="1798" t="s">
        <v>10</v>
      </c>
      <c r="E694" s="1798" t="s">
        <v>10</v>
      </c>
      <c r="F694" s="1798" t="s">
        <v>10</v>
      </c>
      <c r="G694" s="1798" t="s">
        <v>10</v>
      </c>
      <c r="H694" s="1798" t="s">
        <v>10</v>
      </c>
      <c r="I694" s="1798" t="s">
        <v>10</v>
      </c>
      <c r="J694" s="1798" t="s">
        <v>10</v>
      </c>
      <c r="K694" s="1798" t="s">
        <v>10</v>
      </c>
      <c r="L694" s="1798" t="s">
        <v>10</v>
      </c>
      <c r="M694" s="1798" t="s">
        <v>10</v>
      </c>
      <c r="N694" s="1798" t="s">
        <v>10</v>
      </c>
      <c r="O694" s="1798" t="s">
        <v>10</v>
      </c>
      <c r="P694" s="1797">
        <v>32.195999999999998</v>
      </c>
      <c r="Q694" s="1797">
        <v>22.02</v>
      </c>
      <c r="R694" s="1797">
        <v>24.927</v>
      </c>
      <c r="S694" s="1799">
        <v>29.271000000000001</v>
      </c>
      <c r="T694" s="1799">
        <v>38.091000000000001</v>
      </c>
      <c r="U694" s="1799">
        <v>43.032000000000004</v>
      </c>
      <c r="V694" s="1800">
        <v>43.032000000000004</v>
      </c>
    </row>
    <row r="695" spans="1:22" ht="15" x14ac:dyDescent="0.2">
      <c r="A695" s="1795"/>
      <c r="B695" s="1801" t="s">
        <v>465</v>
      </c>
      <c r="C695" s="1798" t="s">
        <v>10</v>
      </c>
      <c r="D695" s="1798" t="s">
        <v>10</v>
      </c>
      <c r="E695" s="1798" t="s">
        <v>10</v>
      </c>
      <c r="F695" s="1798" t="s">
        <v>10</v>
      </c>
      <c r="G695" s="1798" t="s">
        <v>10</v>
      </c>
      <c r="H695" s="1798" t="s">
        <v>10</v>
      </c>
      <c r="I695" s="1798" t="s">
        <v>10</v>
      </c>
      <c r="J695" s="1798" t="s">
        <v>10</v>
      </c>
      <c r="K695" s="1798" t="s">
        <v>10</v>
      </c>
      <c r="L695" s="1798" t="s">
        <v>10</v>
      </c>
      <c r="M695" s="1798" t="s">
        <v>10</v>
      </c>
      <c r="N695" s="1798" t="s">
        <v>10</v>
      </c>
      <c r="O695" s="1798" t="s">
        <v>10</v>
      </c>
      <c r="P695" s="1797">
        <v>3.4710000000000001</v>
      </c>
      <c r="Q695" s="1797">
        <v>2.161</v>
      </c>
      <c r="R695" s="1797">
        <v>2.6579999999999999</v>
      </c>
      <c r="S695" s="1799">
        <v>3.605</v>
      </c>
      <c r="T695" s="1799">
        <v>6.0620000000000003</v>
      </c>
      <c r="U695" s="1799">
        <v>5.5860000000000003</v>
      </c>
      <c r="V695" s="1800">
        <v>5.5860000000000003</v>
      </c>
    </row>
    <row r="696" spans="1:22" ht="15" x14ac:dyDescent="0.2">
      <c r="A696" s="1811"/>
      <c r="B696" s="1803" t="s">
        <v>466</v>
      </c>
      <c r="C696" s="1805" t="s">
        <v>10</v>
      </c>
      <c r="D696" s="1805" t="s">
        <v>10</v>
      </c>
      <c r="E696" s="1805" t="s">
        <v>10</v>
      </c>
      <c r="F696" s="1805" t="s">
        <v>10</v>
      </c>
      <c r="G696" s="1805" t="s">
        <v>10</v>
      </c>
      <c r="H696" s="1805" t="s">
        <v>10</v>
      </c>
      <c r="I696" s="1805" t="s">
        <v>10</v>
      </c>
      <c r="J696" s="1805" t="s">
        <v>10</v>
      </c>
      <c r="K696" s="1805" t="s">
        <v>10</v>
      </c>
      <c r="L696" s="1805" t="s">
        <v>10</v>
      </c>
      <c r="M696" s="1805" t="s">
        <v>10</v>
      </c>
      <c r="N696" s="1805" t="s">
        <v>10</v>
      </c>
      <c r="O696" s="1805" t="s">
        <v>10</v>
      </c>
      <c r="P696" s="1804">
        <v>0.501</v>
      </c>
      <c r="Q696" s="1804">
        <v>0.32100000000000001</v>
      </c>
      <c r="R696" s="1804">
        <v>0.30199999999999999</v>
      </c>
      <c r="S696" s="1806">
        <v>0.41899999999999998</v>
      </c>
      <c r="T696" s="1806">
        <v>0.626</v>
      </c>
      <c r="U696" s="1806">
        <v>0.72499999999999998</v>
      </c>
      <c r="V696" s="1807">
        <v>0.72499999999999998</v>
      </c>
    </row>
    <row r="697" spans="1:22" ht="3" customHeight="1" x14ac:dyDescent="0.2">
      <c r="B697" s="1852"/>
      <c r="C697" s="1809"/>
      <c r="D697" s="1809"/>
    </row>
    <row r="698" spans="1:22" ht="63" customHeight="1" x14ac:dyDescent="0.2">
      <c r="B698" s="2004" t="s">
        <v>467</v>
      </c>
      <c r="C698" s="2005"/>
      <c r="D698" s="2005"/>
      <c r="E698" s="2005"/>
      <c r="F698" s="2005"/>
      <c r="G698" s="2005"/>
      <c r="H698" s="2005"/>
      <c r="I698" s="2005"/>
      <c r="J698" s="2005"/>
      <c r="K698" s="2005"/>
      <c r="L698" s="2005"/>
      <c r="M698" s="2005"/>
      <c r="N698" s="2005"/>
      <c r="O698" s="2005"/>
      <c r="P698" s="2005"/>
      <c r="Q698" s="2005"/>
      <c r="R698" s="2005">
        <v>3.2280000000000002</v>
      </c>
      <c r="S698" s="1822"/>
      <c r="T698" s="1822"/>
      <c r="U698" s="1822"/>
    </row>
    <row r="700" spans="1:22" ht="63" customHeight="1" x14ac:dyDescent="0.2">
      <c r="A700" s="1785" t="s">
        <v>470</v>
      </c>
      <c r="B700" s="2006" t="s">
        <v>468</v>
      </c>
      <c r="C700" s="2007"/>
      <c r="D700" s="2007"/>
      <c r="E700" s="2007"/>
      <c r="F700" s="2007"/>
      <c r="G700" s="2007"/>
      <c r="H700" s="2007"/>
      <c r="I700" s="2007"/>
      <c r="J700" s="2007"/>
      <c r="K700" s="2007"/>
      <c r="L700" s="2007"/>
      <c r="M700" s="2007"/>
      <c r="N700" s="2007"/>
      <c r="O700" s="2007"/>
      <c r="P700" s="2007"/>
      <c r="Q700" s="2007"/>
      <c r="R700" s="2007"/>
      <c r="S700" s="1813"/>
      <c r="T700" s="1813"/>
      <c r="U700" s="1813"/>
      <c r="V700" s="1786"/>
    </row>
    <row r="701" spans="1:22" ht="63" customHeight="1" x14ac:dyDescent="0.2">
      <c r="A701" s="1787"/>
      <c r="B701" s="1877" t="s">
        <v>68</v>
      </c>
      <c r="C701" s="1878" t="s">
        <v>6</v>
      </c>
      <c r="D701" s="1878" t="s">
        <v>7</v>
      </c>
      <c r="E701" s="1878" t="s">
        <v>8</v>
      </c>
      <c r="F701" s="1880" t="s">
        <v>140</v>
      </c>
      <c r="G701" s="1880" t="s">
        <v>180</v>
      </c>
      <c r="H701" s="1880" t="s">
        <v>224</v>
      </c>
      <c r="I701" s="1881" t="s">
        <v>235</v>
      </c>
      <c r="J701" s="1881" t="s">
        <v>288</v>
      </c>
      <c r="K701" s="1881" t="s">
        <v>323</v>
      </c>
      <c r="L701" s="1881" t="s">
        <v>335</v>
      </c>
      <c r="M701" s="1792" t="s">
        <v>386</v>
      </c>
      <c r="N701" s="1793" t="s">
        <v>410</v>
      </c>
      <c r="O701" s="1793" t="s">
        <v>425</v>
      </c>
      <c r="P701" s="1792" t="s">
        <v>551</v>
      </c>
      <c r="Q701" s="1815" t="s">
        <v>600</v>
      </c>
      <c r="R701" s="1793" t="s">
        <v>653</v>
      </c>
      <c r="S701" s="1793" t="s">
        <v>660</v>
      </c>
      <c r="T701" s="1793" t="s">
        <v>700</v>
      </c>
      <c r="U701" s="1793" t="s">
        <v>704</v>
      </c>
      <c r="V701" s="1794" t="s">
        <v>706</v>
      </c>
    </row>
    <row r="702" spans="1:22" ht="15" x14ac:dyDescent="0.2">
      <c r="A702" s="1889"/>
      <c r="B702" s="1796" t="s">
        <v>50</v>
      </c>
      <c r="C702" s="1798" t="s">
        <v>10</v>
      </c>
      <c r="D702" s="1798" t="s">
        <v>10</v>
      </c>
      <c r="E702" s="1798" t="s">
        <v>10</v>
      </c>
      <c r="F702" s="1798" t="s">
        <v>10</v>
      </c>
      <c r="G702" s="1798" t="s">
        <v>10</v>
      </c>
      <c r="H702" s="1798" t="s">
        <v>10</v>
      </c>
      <c r="I702" s="1798" t="s">
        <v>10</v>
      </c>
      <c r="J702" s="1798" t="s">
        <v>10</v>
      </c>
      <c r="K702" s="1798" t="s">
        <v>10</v>
      </c>
      <c r="L702" s="1798" t="s">
        <v>10</v>
      </c>
      <c r="M702" s="1798" t="s">
        <v>10</v>
      </c>
      <c r="N702" s="1798" t="s">
        <v>10</v>
      </c>
      <c r="O702" s="1798" t="s">
        <v>10</v>
      </c>
      <c r="P702" s="1797">
        <v>20.400000000000002</v>
      </c>
      <c r="Q702" s="1817" t="s">
        <v>10</v>
      </c>
      <c r="R702" s="1816" t="s">
        <v>10</v>
      </c>
      <c r="S702" s="1816" t="s">
        <v>10</v>
      </c>
      <c r="T702" s="1816" t="s">
        <v>10</v>
      </c>
      <c r="U702" s="1816" t="s">
        <v>10</v>
      </c>
      <c r="V702" s="1865" t="s">
        <v>10</v>
      </c>
    </row>
    <row r="703" spans="1:22" ht="15" x14ac:dyDescent="0.2">
      <c r="A703" s="1795"/>
      <c r="B703" s="1801" t="s">
        <v>51</v>
      </c>
      <c r="C703" s="1798" t="s">
        <v>10</v>
      </c>
      <c r="D703" s="1798" t="s">
        <v>10</v>
      </c>
      <c r="E703" s="1798" t="s">
        <v>10</v>
      </c>
      <c r="F703" s="1798" t="s">
        <v>10</v>
      </c>
      <c r="G703" s="1798" t="s">
        <v>10</v>
      </c>
      <c r="H703" s="1798" t="s">
        <v>10</v>
      </c>
      <c r="I703" s="1798" t="s">
        <v>10</v>
      </c>
      <c r="J703" s="1798" t="s">
        <v>10</v>
      </c>
      <c r="K703" s="1798" t="s">
        <v>10</v>
      </c>
      <c r="L703" s="1798" t="s">
        <v>10</v>
      </c>
      <c r="M703" s="1798" t="s">
        <v>10</v>
      </c>
      <c r="N703" s="1798" t="s">
        <v>10</v>
      </c>
      <c r="O703" s="1798" t="s">
        <v>10</v>
      </c>
      <c r="P703" s="1797">
        <v>47.198999999999998</v>
      </c>
      <c r="Q703" s="1817" t="s">
        <v>10</v>
      </c>
      <c r="R703" s="1816" t="s">
        <v>10</v>
      </c>
      <c r="S703" s="1816" t="s">
        <v>10</v>
      </c>
      <c r="T703" s="1816" t="s">
        <v>10</v>
      </c>
      <c r="U703" s="1816" t="s">
        <v>10</v>
      </c>
      <c r="V703" s="1818" t="s">
        <v>10</v>
      </c>
    </row>
    <row r="704" spans="1:22" ht="15" x14ac:dyDescent="0.2">
      <c r="A704" s="1795"/>
      <c r="B704" s="1801" t="s">
        <v>115</v>
      </c>
      <c r="C704" s="1798" t="s">
        <v>10</v>
      </c>
      <c r="D704" s="1798" t="s">
        <v>10</v>
      </c>
      <c r="E704" s="1798" t="s">
        <v>10</v>
      </c>
      <c r="F704" s="1798" t="s">
        <v>10</v>
      </c>
      <c r="G704" s="1798" t="s">
        <v>10</v>
      </c>
      <c r="H704" s="1798" t="s">
        <v>10</v>
      </c>
      <c r="I704" s="1798" t="s">
        <v>10</v>
      </c>
      <c r="J704" s="1798" t="s">
        <v>10</v>
      </c>
      <c r="K704" s="1798" t="s">
        <v>10</v>
      </c>
      <c r="L704" s="1798" t="s">
        <v>10</v>
      </c>
      <c r="M704" s="1798" t="s">
        <v>10</v>
      </c>
      <c r="N704" s="1798" t="s">
        <v>10</v>
      </c>
      <c r="O704" s="1798" t="s">
        <v>10</v>
      </c>
      <c r="P704" s="1797">
        <v>25.988</v>
      </c>
      <c r="Q704" s="1817" t="s">
        <v>10</v>
      </c>
      <c r="R704" s="1816" t="s">
        <v>10</v>
      </c>
      <c r="S704" s="1816" t="s">
        <v>10</v>
      </c>
      <c r="T704" s="1816" t="s">
        <v>10</v>
      </c>
      <c r="U704" s="1816" t="s">
        <v>10</v>
      </c>
      <c r="V704" s="1800" t="s">
        <v>10</v>
      </c>
    </row>
    <row r="705" spans="1:22" ht="15" x14ac:dyDescent="0.2">
      <c r="A705" s="1811"/>
      <c r="B705" s="1803" t="s">
        <v>52</v>
      </c>
      <c r="C705" s="1805" t="s">
        <v>10</v>
      </c>
      <c r="D705" s="1805" t="s">
        <v>10</v>
      </c>
      <c r="E705" s="1805" t="s">
        <v>10</v>
      </c>
      <c r="F705" s="1805" t="s">
        <v>10</v>
      </c>
      <c r="G705" s="1805" t="s">
        <v>10</v>
      </c>
      <c r="H705" s="1805" t="s">
        <v>10</v>
      </c>
      <c r="I705" s="1805" t="s">
        <v>10</v>
      </c>
      <c r="J705" s="1805" t="s">
        <v>10</v>
      </c>
      <c r="K705" s="1805" t="s">
        <v>10</v>
      </c>
      <c r="L705" s="1805" t="s">
        <v>10</v>
      </c>
      <c r="M705" s="1805" t="s">
        <v>10</v>
      </c>
      <c r="N705" s="1805" t="s">
        <v>10</v>
      </c>
      <c r="O705" s="1805" t="s">
        <v>10</v>
      </c>
      <c r="P705" s="1804">
        <v>6.4130000000000003</v>
      </c>
      <c r="Q705" s="1820" t="s">
        <v>10</v>
      </c>
      <c r="R705" s="1819" t="s">
        <v>10</v>
      </c>
      <c r="S705" s="1819" t="s">
        <v>10</v>
      </c>
      <c r="T705" s="1819" t="s">
        <v>10</v>
      </c>
      <c r="U705" s="1819" t="s">
        <v>10</v>
      </c>
      <c r="V705" s="1821" t="s">
        <v>10</v>
      </c>
    </row>
    <row r="706" spans="1:22" ht="3" customHeight="1" x14ac:dyDescent="0.2">
      <c r="B706" s="1852"/>
      <c r="C706" s="1809"/>
      <c r="D706" s="1809"/>
    </row>
    <row r="707" spans="1:22" ht="63" customHeight="1" x14ac:dyDescent="0.2">
      <c r="B707" s="2004" t="s">
        <v>469</v>
      </c>
      <c r="C707" s="2005"/>
      <c r="D707" s="2005"/>
      <c r="E707" s="2005"/>
      <c r="F707" s="2005"/>
      <c r="G707" s="2005"/>
      <c r="H707" s="2005"/>
      <c r="I707" s="2005"/>
      <c r="J707" s="2005"/>
      <c r="K707" s="2005"/>
      <c r="L707" s="2005"/>
      <c r="M707" s="2005"/>
      <c r="N707" s="2005"/>
      <c r="O707" s="2005"/>
      <c r="P707" s="2005"/>
      <c r="Q707" s="2005"/>
      <c r="R707" s="2005">
        <v>3.2280000000000002</v>
      </c>
      <c r="S707" s="1822"/>
      <c r="T707" s="1822"/>
      <c r="U707" s="1822"/>
    </row>
    <row r="709" spans="1:22" ht="63" customHeight="1" x14ac:dyDescent="0.2">
      <c r="A709" s="1785" t="s">
        <v>471</v>
      </c>
      <c r="B709" s="2006" t="s">
        <v>473</v>
      </c>
      <c r="C709" s="2007"/>
      <c r="D709" s="2007"/>
      <c r="E709" s="2007"/>
      <c r="F709" s="2007"/>
      <c r="G709" s="2007"/>
      <c r="H709" s="2007"/>
      <c r="I709" s="2007"/>
      <c r="J709" s="2007"/>
      <c r="K709" s="2007"/>
      <c r="L709" s="2007"/>
      <c r="M709" s="2007"/>
      <c r="N709" s="2007"/>
      <c r="O709" s="2007"/>
      <c r="P709" s="2007"/>
      <c r="Q709" s="2007"/>
      <c r="R709" s="2007"/>
      <c r="S709" s="1813"/>
      <c r="T709" s="1813"/>
      <c r="U709" s="1813"/>
      <c r="V709" s="1786"/>
    </row>
    <row r="710" spans="1:22" ht="63" customHeight="1" x14ac:dyDescent="0.2">
      <c r="A710" s="1787"/>
      <c r="B710" s="1877" t="s">
        <v>68</v>
      </c>
      <c r="C710" s="1878" t="s">
        <v>6</v>
      </c>
      <c r="D710" s="1878" t="s">
        <v>7</v>
      </c>
      <c r="E710" s="1878" t="s">
        <v>8</v>
      </c>
      <c r="F710" s="1880" t="s">
        <v>140</v>
      </c>
      <c r="G710" s="1880" t="s">
        <v>180</v>
      </c>
      <c r="H710" s="1880" t="s">
        <v>224</v>
      </c>
      <c r="I710" s="1881" t="s">
        <v>235</v>
      </c>
      <c r="J710" s="1881" t="s">
        <v>288</v>
      </c>
      <c r="K710" s="1881" t="s">
        <v>323</v>
      </c>
      <c r="L710" s="1881" t="s">
        <v>335</v>
      </c>
      <c r="M710" s="1792" t="s">
        <v>386</v>
      </c>
      <c r="N710" s="1793" t="s">
        <v>410</v>
      </c>
      <c r="O710" s="1793" t="s">
        <v>425</v>
      </c>
      <c r="P710" s="1792" t="s">
        <v>551</v>
      </c>
      <c r="Q710" s="1815" t="s">
        <v>600</v>
      </c>
      <c r="R710" s="1793" t="s">
        <v>653</v>
      </c>
      <c r="S710" s="1793" t="s">
        <v>660</v>
      </c>
      <c r="T710" s="1793" t="s">
        <v>700</v>
      </c>
      <c r="U710" s="1793" t="s">
        <v>704</v>
      </c>
      <c r="V710" s="1794" t="s">
        <v>706</v>
      </c>
    </row>
    <row r="711" spans="1:22" ht="15" x14ac:dyDescent="0.2">
      <c r="A711" s="1889"/>
      <c r="B711" s="1796" t="s">
        <v>50</v>
      </c>
      <c r="C711" s="1798" t="s">
        <v>10</v>
      </c>
      <c r="D711" s="1798" t="s">
        <v>10</v>
      </c>
      <c r="E711" s="1798" t="s">
        <v>10</v>
      </c>
      <c r="F711" s="1798" t="s">
        <v>10</v>
      </c>
      <c r="G711" s="1798" t="s">
        <v>10</v>
      </c>
      <c r="H711" s="1798" t="s">
        <v>10</v>
      </c>
      <c r="I711" s="1798" t="s">
        <v>10</v>
      </c>
      <c r="J711" s="1798" t="s">
        <v>10</v>
      </c>
      <c r="K711" s="1798" t="s">
        <v>10</v>
      </c>
      <c r="L711" s="1798" t="s">
        <v>10</v>
      </c>
      <c r="M711" s="1798" t="s">
        <v>10</v>
      </c>
      <c r="N711" s="1798" t="s">
        <v>10</v>
      </c>
      <c r="O711" s="1798" t="s">
        <v>10</v>
      </c>
      <c r="P711" s="1797">
        <v>29.118000000000002</v>
      </c>
      <c r="Q711" s="1817" t="s">
        <v>10</v>
      </c>
      <c r="R711" s="1816" t="s">
        <v>10</v>
      </c>
      <c r="S711" s="1816" t="s">
        <v>10</v>
      </c>
      <c r="T711" s="1816" t="s">
        <v>10</v>
      </c>
      <c r="U711" s="1816" t="s">
        <v>10</v>
      </c>
      <c r="V711" s="1865" t="s">
        <v>10</v>
      </c>
    </row>
    <row r="712" spans="1:22" ht="15" x14ac:dyDescent="0.2">
      <c r="A712" s="1795"/>
      <c r="B712" s="1801" t="s">
        <v>51</v>
      </c>
      <c r="C712" s="1798" t="s">
        <v>10</v>
      </c>
      <c r="D712" s="1798" t="s">
        <v>10</v>
      </c>
      <c r="E712" s="1798" t="s">
        <v>10</v>
      </c>
      <c r="F712" s="1798" t="s">
        <v>10</v>
      </c>
      <c r="G712" s="1798" t="s">
        <v>10</v>
      </c>
      <c r="H712" s="1798" t="s">
        <v>10</v>
      </c>
      <c r="I712" s="1798" t="s">
        <v>10</v>
      </c>
      <c r="J712" s="1798" t="s">
        <v>10</v>
      </c>
      <c r="K712" s="1798" t="s">
        <v>10</v>
      </c>
      <c r="L712" s="1798" t="s">
        <v>10</v>
      </c>
      <c r="M712" s="1798" t="s">
        <v>10</v>
      </c>
      <c r="N712" s="1798" t="s">
        <v>10</v>
      </c>
      <c r="O712" s="1798" t="s">
        <v>10</v>
      </c>
      <c r="P712" s="1797">
        <v>55.875999999999998</v>
      </c>
      <c r="Q712" s="1817" t="s">
        <v>10</v>
      </c>
      <c r="R712" s="1816" t="s">
        <v>10</v>
      </c>
      <c r="S712" s="1816" t="s">
        <v>10</v>
      </c>
      <c r="T712" s="1816" t="s">
        <v>10</v>
      </c>
      <c r="U712" s="1816" t="s">
        <v>10</v>
      </c>
      <c r="V712" s="1818" t="s">
        <v>10</v>
      </c>
    </row>
    <row r="713" spans="1:22" ht="15" x14ac:dyDescent="0.2">
      <c r="A713" s="1795"/>
      <c r="B713" s="1801" t="s">
        <v>115</v>
      </c>
      <c r="C713" s="1798" t="s">
        <v>10</v>
      </c>
      <c r="D713" s="1798" t="s">
        <v>10</v>
      </c>
      <c r="E713" s="1798" t="s">
        <v>10</v>
      </c>
      <c r="F713" s="1798" t="s">
        <v>10</v>
      </c>
      <c r="G713" s="1798" t="s">
        <v>10</v>
      </c>
      <c r="H713" s="1798" t="s">
        <v>10</v>
      </c>
      <c r="I713" s="1798" t="s">
        <v>10</v>
      </c>
      <c r="J713" s="1798" t="s">
        <v>10</v>
      </c>
      <c r="K713" s="1798" t="s">
        <v>10</v>
      </c>
      <c r="L713" s="1798" t="s">
        <v>10</v>
      </c>
      <c r="M713" s="1798" t="s">
        <v>10</v>
      </c>
      <c r="N713" s="1798" t="s">
        <v>10</v>
      </c>
      <c r="O713" s="1798" t="s">
        <v>10</v>
      </c>
      <c r="P713" s="1797">
        <v>13.92</v>
      </c>
      <c r="Q713" s="1817" t="s">
        <v>10</v>
      </c>
      <c r="R713" s="1816" t="s">
        <v>10</v>
      </c>
      <c r="S713" s="1816" t="s">
        <v>10</v>
      </c>
      <c r="T713" s="1816" t="s">
        <v>10</v>
      </c>
      <c r="U713" s="1816" t="s">
        <v>10</v>
      </c>
      <c r="V713" s="1800" t="s">
        <v>10</v>
      </c>
    </row>
    <row r="714" spans="1:22" ht="15" x14ac:dyDescent="0.2">
      <c r="A714" s="1811"/>
      <c r="B714" s="1803" t="s">
        <v>52</v>
      </c>
      <c r="C714" s="1805" t="s">
        <v>10</v>
      </c>
      <c r="D714" s="1805" t="s">
        <v>10</v>
      </c>
      <c r="E714" s="1805" t="s">
        <v>10</v>
      </c>
      <c r="F714" s="1805" t="s">
        <v>10</v>
      </c>
      <c r="G714" s="1805" t="s">
        <v>10</v>
      </c>
      <c r="H714" s="1805" t="s">
        <v>10</v>
      </c>
      <c r="I714" s="1805" t="s">
        <v>10</v>
      </c>
      <c r="J714" s="1805" t="s">
        <v>10</v>
      </c>
      <c r="K714" s="1805" t="s">
        <v>10</v>
      </c>
      <c r="L714" s="1805" t="s">
        <v>10</v>
      </c>
      <c r="M714" s="1805" t="s">
        <v>10</v>
      </c>
      <c r="N714" s="1805" t="s">
        <v>10</v>
      </c>
      <c r="O714" s="1805" t="s">
        <v>10</v>
      </c>
      <c r="P714" s="1804">
        <v>1.0860000000000001</v>
      </c>
      <c r="Q714" s="1820" t="s">
        <v>10</v>
      </c>
      <c r="R714" s="1819" t="s">
        <v>10</v>
      </c>
      <c r="S714" s="1819" t="s">
        <v>10</v>
      </c>
      <c r="T714" s="1819" t="s">
        <v>10</v>
      </c>
      <c r="U714" s="1819" t="s">
        <v>10</v>
      </c>
      <c r="V714" s="1821" t="s">
        <v>10</v>
      </c>
    </row>
    <row r="715" spans="1:22" ht="3" customHeight="1" x14ac:dyDescent="0.2">
      <c r="B715" s="1852"/>
      <c r="C715" s="1809"/>
      <c r="D715" s="1809"/>
    </row>
    <row r="716" spans="1:22" ht="63" customHeight="1" x14ac:dyDescent="0.2">
      <c r="B716" s="2004" t="s">
        <v>469</v>
      </c>
      <c r="C716" s="2005"/>
      <c r="D716" s="2005"/>
      <c r="E716" s="2005"/>
      <c r="F716" s="2005"/>
      <c r="G716" s="2005"/>
      <c r="H716" s="2005"/>
      <c r="I716" s="2005"/>
      <c r="J716" s="2005"/>
      <c r="K716" s="2005"/>
      <c r="L716" s="2005"/>
      <c r="M716" s="2005"/>
      <c r="N716" s="2005"/>
      <c r="O716" s="2005"/>
      <c r="P716" s="2005"/>
      <c r="Q716" s="2005"/>
      <c r="R716" s="2005">
        <v>3.2280000000000002</v>
      </c>
      <c r="S716" s="1822"/>
      <c r="T716" s="1822"/>
      <c r="U716" s="1822"/>
    </row>
    <row r="718" spans="1:22" ht="63" customHeight="1" x14ac:dyDescent="0.2">
      <c r="A718" s="1785" t="s">
        <v>472</v>
      </c>
      <c r="B718" s="2006" t="s">
        <v>474</v>
      </c>
      <c r="C718" s="2007"/>
      <c r="D718" s="2007"/>
      <c r="E718" s="2007"/>
      <c r="F718" s="2007"/>
      <c r="G718" s="2007"/>
      <c r="H718" s="2007"/>
      <c r="I718" s="2007"/>
      <c r="J718" s="2007"/>
      <c r="K718" s="2007"/>
      <c r="L718" s="2007"/>
      <c r="M718" s="2007"/>
      <c r="N718" s="2007"/>
      <c r="O718" s="2007"/>
      <c r="P718" s="2007"/>
      <c r="Q718" s="2007"/>
      <c r="R718" s="2007"/>
      <c r="S718" s="1813"/>
      <c r="T718" s="1813"/>
      <c r="U718" s="1813"/>
      <c r="V718" s="1786"/>
    </row>
    <row r="719" spans="1:22" ht="63" customHeight="1" x14ac:dyDescent="0.2">
      <c r="A719" s="1787"/>
      <c r="B719" s="1877" t="s">
        <v>68</v>
      </c>
      <c r="C719" s="1878" t="s">
        <v>6</v>
      </c>
      <c r="D719" s="1878" t="s">
        <v>7</v>
      </c>
      <c r="E719" s="1878" t="s">
        <v>8</v>
      </c>
      <c r="F719" s="1880" t="s">
        <v>140</v>
      </c>
      <c r="G719" s="1880" t="s">
        <v>180</v>
      </c>
      <c r="H719" s="1880" t="s">
        <v>224</v>
      </c>
      <c r="I719" s="1881" t="s">
        <v>235</v>
      </c>
      <c r="J719" s="1881" t="s">
        <v>288</v>
      </c>
      <c r="K719" s="1881" t="s">
        <v>323</v>
      </c>
      <c r="L719" s="1881" t="s">
        <v>335</v>
      </c>
      <c r="M719" s="1792" t="s">
        <v>386</v>
      </c>
      <c r="N719" s="1793" t="s">
        <v>410</v>
      </c>
      <c r="O719" s="1793" t="s">
        <v>425</v>
      </c>
      <c r="P719" s="1792" t="s">
        <v>551</v>
      </c>
      <c r="Q719" s="1815" t="s">
        <v>600</v>
      </c>
      <c r="R719" s="1793" t="s">
        <v>653</v>
      </c>
      <c r="S719" s="1793" t="s">
        <v>660</v>
      </c>
      <c r="T719" s="1793" t="s">
        <v>700</v>
      </c>
      <c r="U719" s="1793" t="s">
        <v>704</v>
      </c>
      <c r="V719" s="1794" t="s">
        <v>706</v>
      </c>
    </row>
    <row r="720" spans="1:22" ht="15" x14ac:dyDescent="0.2">
      <c r="A720" s="1889"/>
      <c r="B720" s="1796" t="s">
        <v>50</v>
      </c>
      <c r="C720" s="1798" t="s">
        <v>10</v>
      </c>
      <c r="D720" s="1798" t="s">
        <v>10</v>
      </c>
      <c r="E720" s="1798" t="s">
        <v>10</v>
      </c>
      <c r="F720" s="1798" t="s">
        <v>10</v>
      </c>
      <c r="G720" s="1798" t="s">
        <v>10</v>
      </c>
      <c r="H720" s="1798" t="s">
        <v>10</v>
      </c>
      <c r="I720" s="1798" t="s">
        <v>10</v>
      </c>
      <c r="J720" s="1798" t="s">
        <v>10</v>
      </c>
      <c r="K720" s="1798" t="s">
        <v>10</v>
      </c>
      <c r="L720" s="1798" t="s">
        <v>10</v>
      </c>
      <c r="M720" s="1798" t="s">
        <v>10</v>
      </c>
      <c r="N720" s="1798" t="s">
        <v>10</v>
      </c>
      <c r="O720" s="1798" t="s">
        <v>10</v>
      </c>
      <c r="P720" s="1797">
        <v>8.3109999999999999</v>
      </c>
      <c r="Q720" s="1817" t="s">
        <v>10</v>
      </c>
      <c r="R720" s="1816" t="s">
        <v>10</v>
      </c>
      <c r="S720" s="1816" t="s">
        <v>10</v>
      </c>
      <c r="T720" s="1816" t="s">
        <v>10</v>
      </c>
      <c r="U720" s="1816" t="s">
        <v>10</v>
      </c>
      <c r="V720" s="1865" t="s">
        <v>10</v>
      </c>
    </row>
    <row r="721" spans="1:22" ht="15" x14ac:dyDescent="0.2">
      <c r="A721" s="1889"/>
      <c r="B721" s="1801" t="s">
        <v>51</v>
      </c>
      <c r="C721" s="1798" t="s">
        <v>10</v>
      </c>
      <c r="D721" s="1798" t="s">
        <v>10</v>
      </c>
      <c r="E721" s="1798" t="s">
        <v>10</v>
      </c>
      <c r="F721" s="1798" t="s">
        <v>10</v>
      </c>
      <c r="G721" s="1798" t="s">
        <v>10</v>
      </c>
      <c r="H721" s="1798" t="s">
        <v>10</v>
      </c>
      <c r="I721" s="1798" t="s">
        <v>10</v>
      </c>
      <c r="J721" s="1798" t="s">
        <v>10</v>
      </c>
      <c r="K721" s="1798" t="s">
        <v>10</v>
      </c>
      <c r="L721" s="1798" t="s">
        <v>10</v>
      </c>
      <c r="M721" s="1798" t="s">
        <v>10</v>
      </c>
      <c r="N721" s="1798" t="s">
        <v>10</v>
      </c>
      <c r="O721" s="1798" t="s">
        <v>10</v>
      </c>
      <c r="P721" s="1797">
        <v>36.139000000000003</v>
      </c>
      <c r="Q721" s="1817" t="s">
        <v>10</v>
      </c>
      <c r="R721" s="1816" t="s">
        <v>10</v>
      </c>
      <c r="S721" s="1816" t="s">
        <v>10</v>
      </c>
      <c r="T721" s="1816" t="s">
        <v>10</v>
      </c>
      <c r="U721" s="1816" t="s">
        <v>10</v>
      </c>
      <c r="V721" s="1818" t="s">
        <v>10</v>
      </c>
    </row>
    <row r="722" spans="1:22" ht="15" x14ac:dyDescent="0.2">
      <c r="A722" s="1889"/>
      <c r="B722" s="1801" t="s">
        <v>115</v>
      </c>
      <c r="C722" s="1798" t="s">
        <v>10</v>
      </c>
      <c r="D722" s="1798" t="s">
        <v>10</v>
      </c>
      <c r="E722" s="1798" t="s">
        <v>10</v>
      </c>
      <c r="F722" s="1798" t="s">
        <v>10</v>
      </c>
      <c r="G722" s="1798" t="s">
        <v>10</v>
      </c>
      <c r="H722" s="1798" t="s">
        <v>10</v>
      </c>
      <c r="I722" s="1798" t="s">
        <v>10</v>
      </c>
      <c r="J722" s="1798" t="s">
        <v>10</v>
      </c>
      <c r="K722" s="1798" t="s">
        <v>10</v>
      </c>
      <c r="L722" s="1798" t="s">
        <v>10</v>
      </c>
      <c r="M722" s="1798" t="s">
        <v>10</v>
      </c>
      <c r="N722" s="1798" t="s">
        <v>10</v>
      </c>
      <c r="O722" s="1798" t="s">
        <v>10</v>
      </c>
      <c r="P722" s="1797">
        <v>42.855000000000004</v>
      </c>
      <c r="Q722" s="1817" t="s">
        <v>10</v>
      </c>
      <c r="R722" s="1816" t="s">
        <v>10</v>
      </c>
      <c r="S722" s="1816" t="s">
        <v>10</v>
      </c>
      <c r="T722" s="1816" t="s">
        <v>10</v>
      </c>
      <c r="U722" s="1816" t="s">
        <v>10</v>
      </c>
      <c r="V722" s="1800" t="s">
        <v>10</v>
      </c>
    </row>
    <row r="723" spans="1:22" ht="15" x14ac:dyDescent="0.2">
      <c r="A723" s="1811"/>
      <c r="B723" s="1803" t="s">
        <v>52</v>
      </c>
      <c r="C723" s="1805" t="s">
        <v>10</v>
      </c>
      <c r="D723" s="1805" t="s">
        <v>10</v>
      </c>
      <c r="E723" s="1805" t="s">
        <v>10</v>
      </c>
      <c r="F723" s="1805" t="s">
        <v>10</v>
      </c>
      <c r="G723" s="1805" t="s">
        <v>10</v>
      </c>
      <c r="H723" s="1805" t="s">
        <v>10</v>
      </c>
      <c r="I723" s="1805" t="s">
        <v>10</v>
      </c>
      <c r="J723" s="1805" t="s">
        <v>10</v>
      </c>
      <c r="K723" s="1805" t="s">
        <v>10</v>
      </c>
      <c r="L723" s="1805" t="s">
        <v>10</v>
      </c>
      <c r="M723" s="1805" t="s">
        <v>10</v>
      </c>
      <c r="N723" s="1805" t="s">
        <v>10</v>
      </c>
      <c r="O723" s="1805" t="s">
        <v>10</v>
      </c>
      <c r="P723" s="1804">
        <v>12.695</v>
      </c>
      <c r="Q723" s="1820" t="s">
        <v>10</v>
      </c>
      <c r="R723" s="1819" t="s">
        <v>10</v>
      </c>
      <c r="S723" s="1819" t="s">
        <v>10</v>
      </c>
      <c r="T723" s="1819" t="s">
        <v>10</v>
      </c>
      <c r="U723" s="1819" t="s">
        <v>10</v>
      </c>
      <c r="V723" s="1821" t="s">
        <v>10</v>
      </c>
    </row>
    <row r="724" spans="1:22" ht="3" customHeight="1" x14ac:dyDescent="0.2">
      <c r="B724" s="1852"/>
      <c r="C724" s="1809"/>
      <c r="D724" s="1809"/>
    </row>
    <row r="725" spans="1:22" ht="63" customHeight="1" x14ac:dyDescent="0.2">
      <c r="B725" s="2004" t="s">
        <v>469</v>
      </c>
      <c r="C725" s="2005"/>
      <c r="D725" s="2005"/>
      <c r="E725" s="2005"/>
      <c r="F725" s="2005"/>
      <c r="G725" s="2005"/>
      <c r="H725" s="2005"/>
      <c r="I725" s="2005"/>
      <c r="J725" s="2005"/>
      <c r="K725" s="2005"/>
      <c r="L725" s="2005"/>
      <c r="M725" s="2005"/>
      <c r="N725" s="2005"/>
      <c r="O725" s="2005"/>
      <c r="P725" s="2005"/>
      <c r="Q725" s="2005"/>
      <c r="R725" s="2005">
        <v>3.2280000000000002</v>
      </c>
      <c r="S725" s="1822"/>
      <c r="T725" s="1822"/>
      <c r="U725" s="1822"/>
    </row>
    <row r="727" spans="1:22" ht="63" customHeight="1" x14ac:dyDescent="0.2">
      <c r="A727" s="1785" t="s">
        <v>475</v>
      </c>
      <c r="B727" s="2006" t="s">
        <v>476</v>
      </c>
      <c r="C727" s="2007"/>
      <c r="D727" s="2007"/>
      <c r="E727" s="2007"/>
      <c r="F727" s="2007"/>
      <c r="G727" s="2007"/>
      <c r="H727" s="2007"/>
      <c r="I727" s="2007"/>
      <c r="J727" s="2007"/>
      <c r="K727" s="2007"/>
      <c r="L727" s="2007"/>
      <c r="M727" s="2007"/>
      <c r="N727" s="2007"/>
      <c r="O727" s="2007"/>
      <c r="P727" s="2007"/>
      <c r="Q727" s="2007"/>
      <c r="R727" s="2007"/>
      <c r="S727" s="1813"/>
      <c r="T727" s="1813"/>
      <c r="U727" s="1813"/>
      <c r="V727" s="1786"/>
    </row>
    <row r="728" spans="1:22" ht="63" customHeight="1" x14ac:dyDescent="0.2">
      <c r="A728" s="1787"/>
      <c r="B728" s="1877" t="s">
        <v>68</v>
      </c>
      <c r="C728" s="1878" t="s">
        <v>6</v>
      </c>
      <c r="D728" s="1878" t="s">
        <v>7</v>
      </c>
      <c r="E728" s="1878" t="s">
        <v>8</v>
      </c>
      <c r="F728" s="1880" t="s">
        <v>140</v>
      </c>
      <c r="G728" s="1880" t="s">
        <v>180</v>
      </c>
      <c r="H728" s="1880" t="s">
        <v>224</v>
      </c>
      <c r="I728" s="1881" t="s">
        <v>235</v>
      </c>
      <c r="J728" s="1881" t="s">
        <v>288</v>
      </c>
      <c r="K728" s="1881" t="s">
        <v>323</v>
      </c>
      <c r="L728" s="1881" t="s">
        <v>335</v>
      </c>
      <c r="M728" s="1792" t="s">
        <v>386</v>
      </c>
      <c r="N728" s="1793" t="s">
        <v>410</v>
      </c>
      <c r="O728" s="1793" t="s">
        <v>425</v>
      </c>
      <c r="P728" s="1792" t="s">
        <v>551</v>
      </c>
      <c r="Q728" s="1815" t="s">
        <v>600</v>
      </c>
      <c r="R728" s="1793" t="s">
        <v>653</v>
      </c>
      <c r="S728" s="1793" t="s">
        <v>660</v>
      </c>
      <c r="T728" s="1793" t="s">
        <v>700</v>
      </c>
      <c r="U728" s="1793" t="s">
        <v>704</v>
      </c>
      <c r="V728" s="1794" t="s">
        <v>706</v>
      </c>
    </row>
    <row r="729" spans="1:22" ht="15" x14ac:dyDescent="0.2">
      <c r="A729" s="1889"/>
      <c r="B729" s="1796" t="s">
        <v>50</v>
      </c>
      <c r="C729" s="1798" t="s">
        <v>10</v>
      </c>
      <c r="D729" s="1798" t="s">
        <v>10</v>
      </c>
      <c r="E729" s="1798" t="s">
        <v>10</v>
      </c>
      <c r="F729" s="1798" t="s">
        <v>10</v>
      </c>
      <c r="G729" s="1798" t="s">
        <v>10</v>
      </c>
      <c r="H729" s="1798" t="s">
        <v>10</v>
      </c>
      <c r="I729" s="1798" t="s">
        <v>10</v>
      </c>
      <c r="J729" s="1798" t="s">
        <v>10</v>
      </c>
      <c r="K729" s="1798" t="s">
        <v>10</v>
      </c>
      <c r="L729" s="1798" t="s">
        <v>10</v>
      </c>
      <c r="M729" s="1798" t="s">
        <v>10</v>
      </c>
      <c r="N729" s="1798" t="s">
        <v>10</v>
      </c>
      <c r="O729" s="1798" t="s">
        <v>10</v>
      </c>
      <c r="P729" s="1797">
        <v>26.850999999999999</v>
      </c>
      <c r="Q729" s="1817" t="s">
        <v>10</v>
      </c>
      <c r="R729" s="1816" t="s">
        <v>10</v>
      </c>
      <c r="S729" s="1816" t="s">
        <v>10</v>
      </c>
      <c r="T729" s="1816" t="s">
        <v>10</v>
      </c>
      <c r="U729" s="1816" t="s">
        <v>10</v>
      </c>
      <c r="V729" s="1865" t="s">
        <v>10</v>
      </c>
    </row>
    <row r="730" spans="1:22" ht="15" x14ac:dyDescent="0.2">
      <c r="A730" s="1889"/>
      <c r="B730" s="1801" t="s">
        <v>51</v>
      </c>
      <c r="C730" s="1798" t="s">
        <v>10</v>
      </c>
      <c r="D730" s="1798" t="s">
        <v>10</v>
      </c>
      <c r="E730" s="1798" t="s">
        <v>10</v>
      </c>
      <c r="F730" s="1798" t="s">
        <v>10</v>
      </c>
      <c r="G730" s="1798" t="s">
        <v>10</v>
      </c>
      <c r="H730" s="1798" t="s">
        <v>10</v>
      </c>
      <c r="I730" s="1798" t="s">
        <v>10</v>
      </c>
      <c r="J730" s="1798" t="s">
        <v>10</v>
      </c>
      <c r="K730" s="1798" t="s">
        <v>10</v>
      </c>
      <c r="L730" s="1798" t="s">
        <v>10</v>
      </c>
      <c r="M730" s="1798" t="s">
        <v>10</v>
      </c>
      <c r="N730" s="1798" t="s">
        <v>10</v>
      </c>
      <c r="O730" s="1798" t="s">
        <v>10</v>
      </c>
      <c r="P730" s="1797">
        <v>38.503999999999998</v>
      </c>
      <c r="Q730" s="1817" t="s">
        <v>10</v>
      </c>
      <c r="R730" s="1816" t="s">
        <v>10</v>
      </c>
      <c r="S730" s="1816" t="s">
        <v>10</v>
      </c>
      <c r="T730" s="1816" t="s">
        <v>10</v>
      </c>
      <c r="U730" s="1816" t="s">
        <v>10</v>
      </c>
      <c r="V730" s="1818" t="s">
        <v>10</v>
      </c>
    </row>
    <row r="731" spans="1:22" ht="15" x14ac:dyDescent="0.2">
      <c r="A731" s="1889"/>
      <c r="B731" s="1801" t="s">
        <v>115</v>
      </c>
      <c r="C731" s="1798" t="s">
        <v>10</v>
      </c>
      <c r="D731" s="1798" t="s">
        <v>10</v>
      </c>
      <c r="E731" s="1798" t="s">
        <v>10</v>
      </c>
      <c r="F731" s="1798" t="s">
        <v>10</v>
      </c>
      <c r="G731" s="1798" t="s">
        <v>10</v>
      </c>
      <c r="H731" s="1798" t="s">
        <v>10</v>
      </c>
      <c r="I731" s="1798" t="s">
        <v>10</v>
      </c>
      <c r="J731" s="1798" t="s">
        <v>10</v>
      </c>
      <c r="K731" s="1798" t="s">
        <v>10</v>
      </c>
      <c r="L731" s="1798" t="s">
        <v>10</v>
      </c>
      <c r="M731" s="1798" t="s">
        <v>10</v>
      </c>
      <c r="N731" s="1798" t="s">
        <v>10</v>
      </c>
      <c r="O731" s="1798" t="s">
        <v>10</v>
      </c>
      <c r="P731" s="1797">
        <v>27.118000000000002</v>
      </c>
      <c r="Q731" s="1817" t="s">
        <v>10</v>
      </c>
      <c r="R731" s="1816" t="s">
        <v>10</v>
      </c>
      <c r="S731" s="1816" t="s">
        <v>10</v>
      </c>
      <c r="T731" s="1816" t="s">
        <v>10</v>
      </c>
      <c r="U731" s="1816" t="s">
        <v>10</v>
      </c>
      <c r="V731" s="1800" t="s">
        <v>10</v>
      </c>
    </row>
    <row r="732" spans="1:22" ht="15" x14ac:dyDescent="0.2">
      <c r="A732" s="1811"/>
      <c r="B732" s="1803" t="s">
        <v>52</v>
      </c>
      <c r="C732" s="1805" t="s">
        <v>10</v>
      </c>
      <c r="D732" s="1805" t="s">
        <v>10</v>
      </c>
      <c r="E732" s="1805" t="s">
        <v>10</v>
      </c>
      <c r="F732" s="1805" t="s">
        <v>10</v>
      </c>
      <c r="G732" s="1805" t="s">
        <v>10</v>
      </c>
      <c r="H732" s="1805" t="s">
        <v>10</v>
      </c>
      <c r="I732" s="1805" t="s">
        <v>10</v>
      </c>
      <c r="J732" s="1805" t="s">
        <v>10</v>
      </c>
      <c r="K732" s="1805" t="s">
        <v>10</v>
      </c>
      <c r="L732" s="1805" t="s">
        <v>10</v>
      </c>
      <c r="M732" s="1805" t="s">
        <v>10</v>
      </c>
      <c r="N732" s="1805" t="s">
        <v>10</v>
      </c>
      <c r="O732" s="1805" t="s">
        <v>10</v>
      </c>
      <c r="P732" s="1804">
        <v>7.5270000000000001</v>
      </c>
      <c r="Q732" s="1820" t="s">
        <v>10</v>
      </c>
      <c r="R732" s="1819" t="s">
        <v>10</v>
      </c>
      <c r="S732" s="1819" t="s">
        <v>10</v>
      </c>
      <c r="T732" s="1819" t="s">
        <v>10</v>
      </c>
      <c r="U732" s="1819" t="s">
        <v>10</v>
      </c>
      <c r="V732" s="1821" t="s">
        <v>10</v>
      </c>
    </row>
    <row r="733" spans="1:22" ht="3" customHeight="1" x14ac:dyDescent="0.2">
      <c r="B733" s="1852"/>
      <c r="C733" s="1809"/>
      <c r="D733" s="1809"/>
    </row>
    <row r="734" spans="1:22" ht="63" customHeight="1" x14ac:dyDescent="0.2">
      <c r="B734" s="2004" t="s">
        <v>469</v>
      </c>
      <c r="C734" s="2005"/>
      <c r="D734" s="2005"/>
      <c r="E734" s="2005"/>
      <c r="F734" s="2005"/>
      <c r="G734" s="2005"/>
      <c r="H734" s="2005"/>
      <c r="I734" s="2005"/>
      <c r="J734" s="2005"/>
      <c r="K734" s="2005"/>
      <c r="L734" s="2005"/>
      <c r="M734" s="2005"/>
      <c r="N734" s="2005"/>
      <c r="O734" s="2005"/>
      <c r="P734" s="2005"/>
      <c r="Q734" s="2005"/>
      <c r="R734" s="2005">
        <v>3.2280000000000002</v>
      </c>
      <c r="S734" s="1822"/>
      <c r="T734" s="1822"/>
      <c r="U734" s="1822"/>
    </row>
    <row r="736" spans="1:22" ht="63" customHeight="1" x14ac:dyDescent="0.2">
      <c r="A736" s="1785" t="s">
        <v>477</v>
      </c>
      <c r="B736" s="2006" t="s">
        <v>478</v>
      </c>
      <c r="C736" s="2007"/>
      <c r="D736" s="2007"/>
      <c r="E736" s="2007"/>
      <c r="F736" s="2007"/>
      <c r="G736" s="2007"/>
      <c r="H736" s="2007"/>
      <c r="I736" s="2007"/>
      <c r="J736" s="2007"/>
      <c r="K736" s="2007"/>
      <c r="L736" s="2007"/>
      <c r="M736" s="2007"/>
      <c r="N736" s="2007"/>
      <c r="O736" s="2007"/>
      <c r="P736" s="2007"/>
      <c r="Q736" s="2007"/>
      <c r="R736" s="2007"/>
      <c r="S736" s="1813"/>
      <c r="T736" s="1813"/>
      <c r="U736" s="1813"/>
      <c r="V736" s="1786"/>
    </row>
    <row r="737" spans="1:22" ht="63" customHeight="1" x14ac:dyDescent="0.2">
      <c r="A737" s="1787"/>
      <c r="B737" s="1877" t="s">
        <v>68</v>
      </c>
      <c r="C737" s="1878" t="s">
        <v>6</v>
      </c>
      <c r="D737" s="1878" t="s">
        <v>7</v>
      </c>
      <c r="E737" s="1878" t="s">
        <v>8</v>
      </c>
      <c r="F737" s="1880" t="s">
        <v>140</v>
      </c>
      <c r="G737" s="1880" t="s">
        <v>180</v>
      </c>
      <c r="H737" s="1880" t="s">
        <v>224</v>
      </c>
      <c r="I737" s="1881" t="s">
        <v>235</v>
      </c>
      <c r="J737" s="1881" t="s">
        <v>288</v>
      </c>
      <c r="K737" s="1881" t="s">
        <v>323</v>
      </c>
      <c r="L737" s="1881" t="s">
        <v>335</v>
      </c>
      <c r="M737" s="1792" t="s">
        <v>386</v>
      </c>
      <c r="N737" s="1793" t="s">
        <v>410</v>
      </c>
      <c r="O737" s="1793" t="s">
        <v>425</v>
      </c>
      <c r="P737" s="1792" t="s">
        <v>551</v>
      </c>
      <c r="Q737" s="1815" t="s">
        <v>600</v>
      </c>
      <c r="R737" s="1793" t="s">
        <v>653</v>
      </c>
      <c r="S737" s="1793" t="s">
        <v>660</v>
      </c>
      <c r="T737" s="1793" t="s">
        <v>700</v>
      </c>
      <c r="U737" s="1793" t="s">
        <v>704</v>
      </c>
      <c r="V737" s="1794" t="s">
        <v>706</v>
      </c>
    </row>
    <row r="738" spans="1:22" ht="15" x14ac:dyDescent="0.2">
      <c r="A738" s="1889"/>
      <c r="B738" s="1796" t="s">
        <v>50</v>
      </c>
      <c r="C738" s="1798" t="s">
        <v>10</v>
      </c>
      <c r="D738" s="1798" t="s">
        <v>10</v>
      </c>
      <c r="E738" s="1798" t="s">
        <v>10</v>
      </c>
      <c r="F738" s="1798" t="s">
        <v>10</v>
      </c>
      <c r="G738" s="1798" t="s">
        <v>10</v>
      </c>
      <c r="H738" s="1798" t="s">
        <v>10</v>
      </c>
      <c r="I738" s="1798" t="s">
        <v>10</v>
      </c>
      <c r="J738" s="1798" t="s">
        <v>10</v>
      </c>
      <c r="K738" s="1798" t="s">
        <v>10</v>
      </c>
      <c r="L738" s="1798" t="s">
        <v>10</v>
      </c>
      <c r="M738" s="1798" t="s">
        <v>10</v>
      </c>
      <c r="N738" s="1798" t="s">
        <v>10</v>
      </c>
      <c r="O738" s="1798" t="s">
        <v>10</v>
      </c>
      <c r="P738" s="1797">
        <v>21.227</v>
      </c>
      <c r="Q738" s="1817" t="s">
        <v>10</v>
      </c>
      <c r="R738" s="1816" t="s">
        <v>10</v>
      </c>
      <c r="S738" s="1816" t="s">
        <v>10</v>
      </c>
      <c r="T738" s="1816" t="s">
        <v>10</v>
      </c>
      <c r="U738" s="1816" t="s">
        <v>10</v>
      </c>
      <c r="V738" s="1865" t="s">
        <v>10</v>
      </c>
    </row>
    <row r="739" spans="1:22" ht="15" x14ac:dyDescent="0.2">
      <c r="A739" s="1889"/>
      <c r="B739" s="1801" t="s">
        <v>51</v>
      </c>
      <c r="C739" s="1798" t="s">
        <v>10</v>
      </c>
      <c r="D739" s="1798" t="s">
        <v>10</v>
      </c>
      <c r="E739" s="1798" t="s">
        <v>10</v>
      </c>
      <c r="F739" s="1798" t="s">
        <v>10</v>
      </c>
      <c r="G739" s="1798" t="s">
        <v>10</v>
      </c>
      <c r="H739" s="1798" t="s">
        <v>10</v>
      </c>
      <c r="I739" s="1798" t="s">
        <v>10</v>
      </c>
      <c r="J739" s="1798" t="s">
        <v>10</v>
      </c>
      <c r="K739" s="1798" t="s">
        <v>10</v>
      </c>
      <c r="L739" s="1798" t="s">
        <v>10</v>
      </c>
      <c r="M739" s="1798" t="s">
        <v>10</v>
      </c>
      <c r="N739" s="1798" t="s">
        <v>10</v>
      </c>
      <c r="O739" s="1798" t="s">
        <v>10</v>
      </c>
      <c r="P739" s="1797">
        <v>45.678000000000004</v>
      </c>
      <c r="Q739" s="1817" t="s">
        <v>10</v>
      </c>
      <c r="R739" s="1816" t="s">
        <v>10</v>
      </c>
      <c r="S739" s="1816" t="s">
        <v>10</v>
      </c>
      <c r="T739" s="1816" t="s">
        <v>10</v>
      </c>
      <c r="U739" s="1816" t="s">
        <v>10</v>
      </c>
      <c r="V739" s="1818" t="s">
        <v>10</v>
      </c>
    </row>
    <row r="740" spans="1:22" ht="15" x14ac:dyDescent="0.2">
      <c r="A740" s="1889"/>
      <c r="B740" s="1801" t="s">
        <v>115</v>
      </c>
      <c r="C740" s="1798" t="s">
        <v>10</v>
      </c>
      <c r="D740" s="1798" t="s">
        <v>10</v>
      </c>
      <c r="E740" s="1798" t="s">
        <v>10</v>
      </c>
      <c r="F740" s="1798" t="s">
        <v>10</v>
      </c>
      <c r="G740" s="1798" t="s">
        <v>10</v>
      </c>
      <c r="H740" s="1798" t="s">
        <v>10</v>
      </c>
      <c r="I740" s="1798" t="s">
        <v>10</v>
      </c>
      <c r="J740" s="1798" t="s">
        <v>10</v>
      </c>
      <c r="K740" s="1798" t="s">
        <v>10</v>
      </c>
      <c r="L740" s="1798" t="s">
        <v>10</v>
      </c>
      <c r="M740" s="1798" t="s">
        <v>10</v>
      </c>
      <c r="N740" s="1798" t="s">
        <v>10</v>
      </c>
      <c r="O740" s="1798" t="s">
        <v>10</v>
      </c>
      <c r="P740" s="1797">
        <v>23.571999999999999</v>
      </c>
      <c r="Q740" s="1817" t="s">
        <v>10</v>
      </c>
      <c r="R740" s="1816" t="s">
        <v>10</v>
      </c>
      <c r="S740" s="1816" t="s">
        <v>10</v>
      </c>
      <c r="T740" s="1816" t="s">
        <v>10</v>
      </c>
      <c r="U740" s="1816" t="s">
        <v>10</v>
      </c>
      <c r="V740" s="1800" t="s">
        <v>10</v>
      </c>
    </row>
    <row r="741" spans="1:22" ht="15" x14ac:dyDescent="0.2">
      <c r="A741" s="1811"/>
      <c r="B741" s="1803" t="s">
        <v>52</v>
      </c>
      <c r="C741" s="1805" t="s">
        <v>10</v>
      </c>
      <c r="D741" s="1805" t="s">
        <v>10</v>
      </c>
      <c r="E741" s="1805" t="s">
        <v>10</v>
      </c>
      <c r="F741" s="1805" t="s">
        <v>10</v>
      </c>
      <c r="G741" s="1805" t="s">
        <v>10</v>
      </c>
      <c r="H741" s="1805" t="s">
        <v>10</v>
      </c>
      <c r="I741" s="1805" t="s">
        <v>10</v>
      </c>
      <c r="J741" s="1805" t="s">
        <v>10</v>
      </c>
      <c r="K741" s="1805" t="s">
        <v>10</v>
      </c>
      <c r="L741" s="1805" t="s">
        <v>10</v>
      </c>
      <c r="M741" s="1805" t="s">
        <v>10</v>
      </c>
      <c r="N741" s="1805" t="s">
        <v>10</v>
      </c>
      <c r="O741" s="1805" t="s">
        <v>10</v>
      </c>
      <c r="P741" s="1804">
        <v>9.5240000000000009</v>
      </c>
      <c r="Q741" s="1820" t="s">
        <v>10</v>
      </c>
      <c r="R741" s="1819" t="s">
        <v>10</v>
      </c>
      <c r="S741" s="1819" t="s">
        <v>10</v>
      </c>
      <c r="T741" s="1819" t="s">
        <v>10</v>
      </c>
      <c r="U741" s="1819" t="s">
        <v>10</v>
      </c>
      <c r="V741" s="1821" t="s">
        <v>10</v>
      </c>
    </row>
    <row r="742" spans="1:22" ht="3" customHeight="1" x14ac:dyDescent="0.2">
      <c r="B742" s="1852"/>
      <c r="C742" s="1809"/>
      <c r="D742" s="1809"/>
    </row>
    <row r="743" spans="1:22" ht="63" customHeight="1" x14ac:dyDescent="0.2">
      <c r="B743" s="2004" t="s">
        <v>469</v>
      </c>
      <c r="C743" s="2005"/>
      <c r="D743" s="2005"/>
      <c r="E743" s="2005"/>
      <c r="F743" s="2005"/>
      <c r="G743" s="2005"/>
      <c r="H743" s="2005"/>
      <c r="I743" s="2005"/>
      <c r="J743" s="2005"/>
      <c r="K743" s="2005"/>
      <c r="L743" s="2005"/>
      <c r="M743" s="2005"/>
      <c r="N743" s="2005"/>
      <c r="O743" s="2005"/>
      <c r="P743" s="2005"/>
      <c r="Q743" s="2005"/>
      <c r="R743" s="2005">
        <v>3.2280000000000002</v>
      </c>
      <c r="S743" s="1822"/>
      <c r="T743" s="1822"/>
      <c r="U743" s="1822"/>
    </row>
    <row r="745" spans="1:22" ht="63" customHeight="1" x14ac:dyDescent="0.2">
      <c r="A745" s="1785" t="s">
        <v>479</v>
      </c>
      <c r="B745" s="2006" t="s">
        <v>481</v>
      </c>
      <c r="C745" s="2007"/>
      <c r="D745" s="2007"/>
      <c r="E745" s="2007"/>
      <c r="F745" s="2007"/>
      <c r="G745" s="2007"/>
      <c r="H745" s="2007"/>
      <c r="I745" s="2007"/>
      <c r="J745" s="2007"/>
      <c r="K745" s="2007"/>
      <c r="L745" s="2007"/>
      <c r="M745" s="2007"/>
      <c r="N745" s="2007"/>
      <c r="O745" s="2007"/>
      <c r="P745" s="2007"/>
      <c r="Q745" s="2007"/>
      <c r="R745" s="2007"/>
      <c r="S745" s="1813"/>
      <c r="T745" s="1813"/>
      <c r="U745" s="1813"/>
      <c r="V745" s="1786"/>
    </row>
    <row r="746" spans="1:22" ht="63" customHeight="1" x14ac:dyDescent="0.2">
      <c r="A746" s="1787"/>
      <c r="B746" s="1877" t="s">
        <v>68</v>
      </c>
      <c r="C746" s="1878" t="s">
        <v>6</v>
      </c>
      <c r="D746" s="1878" t="s">
        <v>7</v>
      </c>
      <c r="E746" s="1878" t="s">
        <v>8</v>
      </c>
      <c r="F746" s="1880" t="s">
        <v>140</v>
      </c>
      <c r="G746" s="1880" t="s">
        <v>179</v>
      </c>
      <c r="H746" s="1880" t="s">
        <v>224</v>
      </c>
      <c r="I746" s="1881" t="s">
        <v>235</v>
      </c>
      <c r="J746" s="1881" t="s">
        <v>288</v>
      </c>
      <c r="K746" s="1881" t="s">
        <v>323</v>
      </c>
      <c r="L746" s="1881" t="s">
        <v>335</v>
      </c>
      <c r="M746" s="1792" t="s">
        <v>386</v>
      </c>
      <c r="N746" s="1793" t="s">
        <v>410</v>
      </c>
      <c r="O746" s="1793" t="s">
        <v>425</v>
      </c>
      <c r="P746" s="1792" t="s">
        <v>551</v>
      </c>
      <c r="Q746" s="1815" t="s">
        <v>600</v>
      </c>
      <c r="R746" s="1793" t="s">
        <v>653</v>
      </c>
      <c r="S746" s="1793" t="s">
        <v>660</v>
      </c>
      <c r="T746" s="1793" t="s">
        <v>700</v>
      </c>
      <c r="U746" s="1793" t="s">
        <v>704</v>
      </c>
      <c r="V746" s="1794" t="s">
        <v>706</v>
      </c>
    </row>
    <row r="747" spans="1:22" ht="15" x14ac:dyDescent="0.2">
      <c r="A747" s="1889"/>
      <c r="B747" s="1796" t="s">
        <v>190</v>
      </c>
      <c r="C747" s="1798" t="s">
        <v>10</v>
      </c>
      <c r="D747" s="1798" t="s">
        <v>10</v>
      </c>
      <c r="E747" s="1798" t="s">
        <v>10</v>
      </c>
      <c r="F747" s="1798" t="s">
        <v>10</v>
      </c>
      <c r="G747" s="1798" t="s">
        <v>10</v>
      </c>
      <c r="H747" s="1798" t="s">
        <v>10</v>
      </c>
      <c r="I747" s="1798" t="s">
        <v>10</v>
      </c>
      <c r="J747" s="1798" t="s">
        <v>10</v>
      </c>
      <c r="K747" s="1798" t="s">
        <v>10</v>
      </c>
      <c r="L747" s="1798" t="s">
        <v>10</v>
      </c>
      <c r="M747" s="1798" t="s">
        <v>10</v>
      </c>
      <c r="N747" s="1798" t="s">
        <v>10</v>
      </c>
      <c r="O747" s="1798" t="s">
        <v>10</v>
      </c>
      <c r="P747" s="1797">
        <v>29.855</v>
      </c>
      <c r="Q747" s="1817" t="s">
        <v>10</v>
      </c>
      <c r="R747" s="1816" t="s">
        <v>10</v>
      </c>
      <c r="S747" s="1816" t="s">
        <v>10</v>
      </c>
      <c r="T747" s="1816" t="s">
        <v>10</v>
      </c>
      <c r="U747" s="1816" t="s">
        <v>10</v>
      </c>
      <c r="V747" s="1865" t="s">
        <v>10</v>
      </c>
    </row>
    <row r="748" spans="1:22" ht="15" x14ac:dyDescent="0.2">
      <c r="A748" s="1889"/>
      <c r="B748" s="1801" t="s">
        <v>198</v>
      </c>
      <c r="C748" s="1798" t="s">
        <v>10</v>
      </c>
      <c r="D748" s="1798" t="s">
        <v>10</v>
      </c>
      <c r="E748" s="1798" t="s">
        <v>10</v>
      </c>
      <c r="F748" s="1798" t="s">
        <v>10</v>
      </c>
      <c r="G748" s="1798" t="s">
        <v>10</v>
      </c>
      <c r="H748" s="1798" t="s">
        <v>10</v>
      </c>
      <c r="I748" s="1798" t="s">
        <v>10</v>
      </c>
      <c r="J748" s="1798" t="s">
        <v>10</v>
      </c>
      <c r="K748" s="1798" t="s">
        <v>10</v>
      </c>
      <c r="L748" s="1798" t="s">
        <v>10</v>
      </c>
      <c r="M748" s="1798" t="s">
        <v>10</v>
      </c>
      <c r="N748" s="1798" t="s">
        <v>10</v>
      </c>
      <c r="O748" s="1798" t="s">
        <v>10</v>
      </c>
      <c r="P748" s="1797">
        <v>34.46</v>
      </c>
      <c r="Q748" s="1817" t="s">
        <v>10</v>
      </c>
      <c r="R748" s="1816" t="s">
        <v>10</v>
      </c>
      <c r="S748" s="1816" t="s">
        <v>10</v>
      </c>
      <c r="T748" s="1816" t="s">
        <v>10</v>
      </c>
      <c r="U748" s="1816" t="s">
        <v>10</v>
      </c>
      <c r="V748" s="1818" t="s">
        <v>10</v>
      </c>
    </row>
    <row r="749" spans="1:22" ht="15" x14ac:dyDescent="0.2">
      <c r="A749" s="1889"/>
      <c r="B749" s="1801" t="s">
        <v>199</v>
      </c>
      <c r="C749" s="1798" t="s">
        <v>10</v>
      </c>
      <c r="D749" s="1798" t="s">
        <v>10</v>
      </c>
      <c r="E749" s="1798" t="s">
        <v>10</v>
      </c>
      <c r="F749" s="1798" t="s">
        <v>10</v>
      </c>
      <c r="G749" s="1798" t="s">
        <v>10</v>
      </c>
      <c r="H749" s="1798" t="s">
        <v>10</v>
      </c>
      <c r="I749" s="1798" t="s">
        <v>10</v>
      </c>
      <c r="J749" s="1798" t="s">
        <v>10</v>
      </c>
      <c r="K749" s="1798" t="s">
        <v>10</v>
      </c>
      <c r="L749" s="1798" t="s">
        <v>10</v>
      </c>
      <c r="M749" s="1798" t="s">
        <v>10</v>
      </c>
      <c r="N749" s="1798" t="s">
        <v>10</v>
      </c>
      <c r="O749" s="1798" t="s">
        <v>10</v>
      </c>
      <c r="P749" s="1797">
        <v>22.658000000000001</v>
      </c>
      <c r="Q749" s="1817" t="s">
        <v>10</v>
      </c>
      <c r="R749" s="1816" t="s">
        <v>10</v>
      </c>
      <c r="S749" s="1816" t="s">
        <v>10</v>
      </c>
      <c r="T749" s="1816" t="s">
        <v>10</v>
      </c>
      <c r="U749" s="1816" t="s">
        <v>10</v>
      </c>
      <c r="V749" s="1800" t="s">
        <v>10</v>
      </c>
    </row>
    <row r="750" spans="1:22" ht="15" x14ac:dyDescent="0.2">
      <c r="A750" s="1889"/>
      <c r="B750" s="1801" t="s">
        <v>200</v>
      </c>
      <c r="C750" s="1798" t="s">
        <v>10</v>
      </c>
      <c r="D750" s="1798" t="s">
        <v>10</v>
      </c>
      <c r="E750" s="1798" t="s">
        <v>10</v>
      </c>
      <c r="F750" s="1798" t="s">
        <v>10</v>
      </c>
      <c r="G750" s="1798" t="s">
        <v>10</v>
      </c>
      <c r="H750" s="1798" t="s">
        <v>10</v>
      </c>
      <c r="I750" s="1798" t="s">
        <v>10</v>
      </c>
      <c r="J750" s="1798" t="s">
        <v>10</v>
      </c>
      <c r="K750" s="1798" t="s">
        <v>10</v>
      </c>
      <c r="L750" s="1798" t="s">
        <v>10</v>
      </c>
      <c r="M750" s="1798" t="s">
        <v>10</v>
      </c>
      <c r="N750" s="1798" t="s">
        <v>10</v>
      </c>
      <c r="O750" s="1798" t="s">
        <v>10</v>
      </c>
      <c r="P750" s="1797">
        <v>3.2669999999999999</v>
      </c>
      <c r="Q750" s="1817" t="s">
        <v>10</v>
      </c>
      <c r="R750" s="1816" t="s">
        <v>10</v>
      </c>
      <c r="S750" s="1816" t="s">
        <v>10</v>
      </c>
      <c r="T750" s="1816" t="s">
        <v>10</v>
      </c>
      <c r="U750" s="1816" t="s">
        <v>10</v>
      </c>
      <c r="V750" s="1818" t="s">
        <v>10</v>
      </c>
    </row>
    <row r="751" spans="1:22" ht="15" x14ac:dyDescent="0.2">
      <c r="A751" s="1889"/>
      <c r="B751" s="1801" t="s">
        <v>201</v>
      </c>
      <c r="C751" s="1798" t="s">
        <v>10</v>
      </c>
      <c r="D751" s="1798" t="s">
        <v>10</v>
      </c>
      <c r="E751" s="1798" t="s">
        <v>10</v>
      </c>
      <c r="F751" s="1798" t="s">
        <v>10</v>
      </c>
      <c r="G751" s="1798" t="s">
        <v>10</v>
      </c>
      <c r="H751" s="1798" t="s">
        <v>10</v>
      </c>
      <c r="I751" s="1798" t="s">
        <v>10</v>
      </c>
      <c r="J751" s="1798" t="s">
        <v>10</v>
      </c>
      <c r="K751" s="1798" t="s">
        <v>10</v>
      </c>
      <c r="L751" s="1798" t="s">
        <v>10</v>
      </c>
      <c r="M751" s="1798" t="s">
        <v>10</v>
      </c>
      <c r="N751" s="1798" t="s">
        <v>10</v>
      </c>
      <c r="O751" s="1798" t="s">
        <v>10</v>
      </c>
      <c r="P751" s="1797">
        <v>2.5979999999999999</v>
      </c>
      <c r="Q751" s="1817" t="s">
        <v>10</v>
      </c>
      <c r="R751" s="1816" t="s">
        <v>10</v>
      </c>
      <c r="S751" s="1816" t="s">
        <v>10</v>
      </c>
      <c r="T751" s="1816" t="s">
        <v>10</v>
      </c>
      <c r="U751" s="1816" t="s">
        <v>10</v>
      </c>
      <c r="V751" s="1818" t="s">
        <v>10</v>
      </c>
    </row>
    <row r="752" spans="1:22" ht="15" x14ac:dyDescent="0.2">
      <c r="A752" s="1811"/>
      <c r="B752" s="1803" t="s">
        <v>197</v>
      </c>
      <c r="C752" s="1805" t="s">
        <v>10</v>
      </c>
      <c r="D752" s="1805" t="s">
        <v>10</v>
      </c>
      <c r="E752" s="1805" t="s">
        <v>10</v>
      </c>
      <c r="F752" s="1805" t="s">
        <v>10</v>
      </c>
      <c r="G752" s="1805" t="s">
        <v>10</v>
      </c>
      <c r="H752" s="1805" t="s">
        <v>10</v>
      </c>
      <c r="I752" s="1805" t="s">
        <v>10</v>
      </c>
      <c r="J752" s="1805" t="s">
        <v>10</v>
      </c>
      <c r="K752" s="1805" t="s">
        <v>10</v>
      </c>
      <c r="L752" s="1805" t="s">
        <v>10</v>
      </c>
      <c r="M752" s="1805" t="s">
        <v>10</v>
      </c>
      <c r="N752" s="1805" t="s">
        <v>10</v>
      </c>
      <c r="O752" s="1805" t="s">
        <v>10</v>
      </c>
      <c r="P752" s="1804">
        <v>7.1619999999999999</v>
      </c>
      <c r="Q752" s="1820" t="s">
        <v>10</v>
      </c>
      <c r="R752" s="1819" t="s">
        <v>10</v>
      </c>
      <c r="S752" s="1819" t="s">
        <v>10</v>
      </c>
      <c r="T752" s="1819" t="s">
        <v>10</v>
      </c>
      <c r="U752" s="1819" t="s">
        <v>10</v>
      </c>
      <c r="V752" s="1821" t="s">
        <v>10</v>
      </c>
    </row>
    <row r="753" spans="1:22" ht="3" customHeight="1" x14ac:dyDescent="0.2">
      <c r="B753" s="1852"/>
      <c r="C753" s="1809"/>
      <c r="D753" s="1809"/>
    </row>
    <row r="754" spans="1:22" ht="63" customHeight="1" x14ac:dyDescent="0.2">
      <c r="B754" s="2004" t="s">
        <v>559</v>
      </c>
      <c r="C754" s="2005"/>
      <c r="D754" s="2005"/>
      <c r="E754" s="2005"/>
      <c r="F754" s="2005"/>
      <c r="G754" s="2005"/>
      <c r="H754" s="2005"/>
      <c r="I754" s="2005"/>
      <c r="J754" s="2005"/>
      <c r="K754" s="2005"/>
      <c r="L754" s="2005"/>
      <c r="M754" s="2005"/>
      <c r="N754" s="2005"/>
      <c r="O754" s="2005"/>
      <c r="P754" s="2005"/>
      <c r="Q754" s="2005"/>
      <c r="R754" s="2005"/>
      <c r="S754" s="1822"/>
      <c r="T754" s="1822"/>
      <c r="U754" s="1822"/>
    </row>
    <row r="755" spans="1:22" x14ac:dyDescent="0.2">
      <c r="I755" s="1783"/>
      <c r="J755" s="1783"/>
      <c r="K755" s="1783"/>
      <c r="L755" s="1783"/>
      <c r="M755" s="1783"/>
      <c r="N755" s="1783"/>
      <c r="O755" s="1783"/>
      <c r="P755" s="1783"/>
      <c r="Q755" s="1784"/>
      <c r="R755" s="1783"/>
    </row>
    <row r="756" spans="1:22" ht="63" customHeight="1" x14ac:dyDescent="0.2">
      <c r="A756" s="1785" t="s">
        <v>480</v>
      </c>
      <c r="B756" s="2006" t="s">
        <v>482</v>
      </c>
      <c r="C756" s="2007"/>
      <c r="D756" s="2007"/>
      <c r="E756" s="2007"/>
      <c r="F756" s="2007"/>
      <c r="G756" s="2007"/>
      <c r="H756" s="2007"/>
      <c r="I756" s="2007"/>
      <c r="J756" s="2007"/>
      <c r="K756" s="2007"/>
      <c r="L756" s="2007"/>
      <c r="M756" s="2007"/>
      <c r="N756" s="2007"/>
      <c r="O756" s="2007"/>
      <c r="P756" s="2007"/>
      <c r="Q756" s="2007"/>
      <c r="R756" s="2007"/>
      <c r="S756" s="1813"/>
      <c r="T756" s="1813"/>
      <c r="U756" s="1813"/>
      <c r="V756" s="1786"/>
    </row>
    <row r="757" spans="1:22" ht="63" customHeight="1" x14ac:dyDescent="0.2">
      <c r="A757" s="1787"/>
      <c r="B757" s="1877" t="s">
        <v>68</v>
      </c>
      <c r="C757" s="1878" t="s">
        <v>6</v>
      </c>
      <c r="D757" s="1878" t="s">
        <v>7</v>
      </c>
      <c r="E757" s="1878" t="s">
        <v>8</v>
      </c>
      <c r="F757" s="1880" t="s">
        <v>140</v>
      </c>
      <c r="G757" s="1880" t="s">
        <v>180</v>
      </c>
      <c r="H757" s="1880" t="s">
        <v>224</v>
      </c>
      <c r="I757" s="1881" t="s">
        <v>235</v>
      </c>
      <c r="J757" s="1881" t="s">
        <v>288</v>
      </c>
      <c r="K757" s="1881" t="s">
        <v>323</v>
      </c>
      <c r="L757" s="1881" t="s">
        <v>335</v>
      </c>
      <c r="M757" s="1792" t="s">
        <v>386</v>
      </c>
      <c r="N757" s="1793" t="s">
        <v>410</v>
      </c>
      <c r="O757" s="1793" t="s">
        <v>425</v>
      </c>
      <c r="P757" s="1792" t="s">
        <v>551</v>
      </c>
      <c r="Q757" s="1815" t="s">
        <v>600</v>
      </c>
      <c r="R757" s="1793" t="s">
        <v>653</v>
      </c>
      <c r="S757" s="1793" t="s">
        <v>660</v>
      </c>
      <c r="T757" s="1793" t="s">
        <v>700</v>
      </c>
      <c r="U757" s="1793" t="s">
        <v>704</v>
      </c>
      <c r="V757" s="1794" t="s">
        <v>706</v>
      </c>
    </row>
    <row r="758" spans="1:22" ht="15" x14ac:dyDescent="0.2">
      <c r="A758" s="1889"/>
      <c r="B758" s="1796" t="s">
        <v>190</v>
      </c>
      <c r="C758" s="1798" t="s">
        <v>10</v>
      </c>
      <c r="D758" s="1798" t="s">
        <v>10</v>
      </c>
      <c r="E758" s="1798" t="s">
        <v>10</v>
      </c>
      <c r="F758" s="1798" t="s">
        <v>10</v>
      </c>
      <c r="G758" s="1798" t="s">
        <v>10</v>
      </c>
      <c r="H758" s="1798" t="s">
        <v>10</v>
      </c>
      <c r="I758" s="1798" t="s">
        <v>10</v>
      </c>
      <c r="J758" s="1798" t="s">
        <v>10</v>
      </c>
      <c r="K758" s="1798" t="s">
        <v>10</v>
      </c>
      <c r="L758" s="1798" t="s">
        <v>10</v>
      </c>
      <c r="M758" s="1798" t="s">
        <v>10</v>
      </c>
      <c r="N758" s="1798" t="s">
        <v>10</v>
      </c>
      <c r="O758" s="1798" t="s">
        <v>10</v>
      </c>
      <c r="P758" s="1797">
        <v>22.06</v>
      </c>
      <c r="Q758" s="1817" t="s">
        <v>10</v>
      </c>
      <c r="R758" s="1816" t="s">
        <v>10</v>
      </c>
      <c r="S758" s="1816" t="s">
        <v>10</v>
      </c>
      <c r="T758" s="1816" t="s">
        <v>10</v>
      </c>
      <c r="U758" s="1816" t="s">
        <v>10</v>
      </c>
      <c r="V758" s="1865" t="s">
        <v>10</v>
      </c>
    </row>
    <row r="759" spans="1:22" ht="15" x14ac:dyDescent="0.2">
      <c r="A759" s="1889"/>
      <c r="B759" s="1801" t="s">
        <v>198</v>
      </c>
      <c r="C759" s="1798" t="s">
        <v>10</v>
      </c>
      <c r="D759" s="1798" t="s">
        <v>10</v>
      </c>
      <c r="E759" s="1798" t="s">
        <v>10</v>
      </c>
      <c r="F759" s="1798" t="s">
        <v>10</v>
      </c>
      <c r="G759" s="1798" t="s">
        <v>10</v>
      </c>
      <c r="H759" s="1798" t="s">
        <v>10</v>
      </c>
      <c r="I759" s="1798" t="s">
        <v>10</v>
      </c>
      <c r="J759" s="1798" t="s">
        <v>10</v>
      </c>
      <c r="K759" s="1798" t="s">
        <v>10</v>
      </c>
      <c r="L759" s="1798" t="s">
        <v>10</v>
      </c>
      <c r="M759" s="1798" t="s">
        <v>10</v>
      </c>
      <c r="N759" s="1798" t="s">
        <v>10</v>
      </c>
      <c r="O759" s="1798" t="s">
        <v>10</v>
      </c>
      <c r="P759" s="1797">
        <v>32.72</v>
      </c>
      <c r="Q759" s="1817" t="s">
        <v>10</v>
      </c>
      <c r="R759" s="1816" t="s">
        <v>10</v>
      </c>
      <c r="S759" s="1816" t="s">
        <v>10</v>
      </c>
      <c r="T759" s="1816" t="s">
        <v>10</v>
      </c>
      <c r="U759" s="1816" t="s">
        <v>10</v>
      </c>
      <c r="V759" s="1818" t="s">
        <v>10</v>
      </c>
    </row>
    <row r="760" spans="1:22" ht="15" x14ac:dyDescent="0.2">
      <c r="A760" s="1889"/>
      <c r="B760" s="1801" t="s">
        <v>199</v>
      </c>
      <c r="C760" s="1798" t="s">
        <v>10</v>
      </c>
      <c r="D760" s="1798" t="s">
        <v>10</v>
      </c>
      <c r="E760" s="1798" t="s">
        <v>10</v>
      </c>
      <c r="F760" s="1798" t="s">
        <v>10</v>
      </c>
      <c r="G760" s="1798" t="s">
        <v>10</v>
      </c>
      <c r="H760" s="1798" t="s">
        <v>10</v>
      </c>
      <c r="I760" s="1798" t="s">
        <v>10</v>
      </c>
      <c r="J760" s="1798" t="s">
        <v>10</v>
      </c>
      <c r="K760" s="1798" t="s">
        <v>10</v>
      </c>
      <c r="L760" s="1798" t="s">
        <v>10</v>
      </c>
      <c r="M760" s="1798" t="s">
        <v>10</v>
      </c>
      <c r="N760" s="1798" t="s">
        <v>10</v>
      </c>
      <c r="O760" s="1798" t="s">
        <v>10</v>
      </c>
      <c r="P760" s="1797">
        <v>29.67</v>
      </c>
      <c r="Q760" s="1817" t="s">
        <v>10</v>
      </c>
      <c r="R760" s="1816" t="s">
        <v>10</v>
      </c>
      <c r="S760" s="1816" t="s">
        <v>10</v>
      </c>
      <c r="T760" s="1816" t="s">
        <v>10</v>
      </c>
      <c r="U760" s="1816" t="s">
        <v>10</v>
      </c>
      <c r="V760" s="1800" t="s">
        <v>10</v>
      </c>
    </row>
    <row r="761" spans="1:22" ht="15" x14ac:dyDescent="0.2">
      <c r="A761" s="1889"/>
      <c r="B761" s="1801" t="s">
        <v>200</v>
      </c>
      <c r="C761" s="1798" t="s">
        <v>10</v>
      </c>
      <c r="D761" s="1798" t="s">
        <v>10</v>
      </c>
      <c r="E761" s="1798" t="s">
        <v>10</v>
      </c>
      <c r="F761" s="1798" t="s">
        <v>10</v>
      </c>
      <c r="G761" s="1798" t="s">
        <v>10</v>
      </c>
      <c r="H761" s="1798" t="s">
        <v>10</v>
      </c>
      <c r="I761" s="1798" t="s">
        <v>10</v>
      </c>
      <c r="J761" s="1798" t="s">
        <v>10</v>
      </c>
      <c r="K761" s="1798" t="s">
        <v>10</v>
      </c>
      <c r="L761" s="1798" t="s">
        <v>10</v>
      </c>
      <c r="M761" s="1798" t="s">
        <v>10</v>
      </c>
      <c r="N761" s="1798" t="s">
        <v>10</v>
      </c>
      <c r="O761" s="1798" t="s">
        <v>10</v>
      </c>
      <c r="P761" s="1797">
        <v>6.46</v>
      </c>
      <c r="Q761" s="1817" t="s">
        <v>10</v>
      </c>
      <c r="R761" s="1816" t="s">
        <v>10</v>
      </c>
      <c r="S761" s="1816" t="s">
        <v>10</v>
      </c>
      <c r="T761" s="1816" t="s">
        <v>10</v>
      </c>
      <c r="U761" s="1816" t="s">
        <v>10</v>
      </c>
      <c r="V761" s="1818" t="s">
        <v>10</v>
      </c>
    </row>
    <row r="762" spans="1:22" ht="15" x14ac:dyDescent="0.2">
      <c r="A762" s="1889"/>
      <c r="B762" s="1801" t="s">
        <v>201</v>
      </c>
      <c r="C762" s="1798" t="s">
        <v>10</v>
      </c>
      <c r="D762" s="1798" t="s">
        <v>10</v>
      </c>
      <c r="E762" s="1798" t="s">
        <v>10</v>
      </c>
      <c r="F762" s="1798" t="s">
        <v>10</v>
      </c>
      <c r="G762" s="1798" t="s">
        <v>10</v>
      </c>
      <c r="H762" s="1798" t="s">
        <v>10</v>
      </c>
      <c r="I762" s="1798" t="s">
        <v>10</v>
      </c>
      <c r="J762" s="1798" t="s">
        <v>10</v>
      </c>
      <c r="K762" s="1798" t="s">
        <v>10</v>
      </c>
      <c r="L762" s="1798" t="s">
        <v>10</v>
      </c>
      <c r="M762" s="1798" t="s">
        <v>10</v>
      </c>
      <c r="N762" s="1798" t="s">
        <v>10</v>
      </c>
      <c r="O762" s="1798" t="s">
        <v>10</v>
      </c>
      <c r="P762" s="1797">
        <v>3.18</v>
      </c>
      <c r="Q762" s="1817" t="s">
        <v>10</v>
      </c>
      <c r="R762" s="1816" t="s">
        <v>10</v>
      </c>
      <c r="S762" s="1816" t="s">
        <v>10</v>
      </c>
      <c r="T762" s="1816" t="s">
        <v>10</v>
      </c>
      <c r="U762" s="1816" t="s">
        <v>10</v>
      </c>
      <c r="V762" s="1818" t="s">
        <v>10</v>
      </c>
    </row>
    <row r="763" spans="1:22" ht="15" x14ac:dyDescent="0.2">
      <c r="A763" s="1811"/>
      <c r="B763" s="1803" t="s">
        <v>197</v>
      </c>
      <c r="C763" s="1805" t="s">
        <v>10</v>
      </c>
      <c r="D763" s="1805" t="s">
        <v>10</v>
      </c>
      <c r="E763" s="1805" t="s">
        <v>10</v>
      </c>
      <c r="F763" s="1805" t="s">
        <v>10</v>
      </c>
      <c r="G763" s="1805" t="s">
        <v>10</v>
      </c>
      <c r="H763" s="1805" t="s">
        <v>10</v>
      </c>
      <c r="I763" s="1805" t="s">
        <v>10</v>
      </c>
      <c r="J763" s="1805" t="s">
        <v>10</v>
      </c>
      <c r="K763" s="1805" t="s">
        <v>10</v>
      </c>
      <c r="L763" s="1805" t="s">
        <v>10</v>
      </c>
      <c r="M763" s="1805" t="s">
        <v>10</v>
      </c>
      <c r="N763" s="1805" t="s">
        <v>10</v>
      </c>
      <c r="O763" s="1805" t="s">
        <v>10</v>
      </c>
      <c r="P763" s="1804">
        <v>5.92</v>
      </c>
      <c r="Q763" s="1820" t="s">
        <v>10</v>
      </c>
      <c r="R763" s="1819" t="s">
        <v>10</v>
      </c>
      <c r="S763" s="1819" t="s">
        <v>10</v>
      </c>
      <c r="T763" s="1819" t="s">
        <v>10</v>
      </c>
      <c r="U763" s="1819" t="s">
        <v>10</v>
      </c>
      <c r="V763" s="1821" t="s">
        <v>10</v>
      </c>
    </row>
    <row r="764" spans="1:22" ht="3" customHeight="1" x14ac:dyDescent="0.2">
      <c r="B764" s="1852"/>
      <c r="C764" s="1809"/>
      <c r="D764" s="1809"/>
    </row>
    <row r="765" spans="1:22" ht="63" customHeight="1" x14ac:dyDescent="0.2">
      <c r="B765" s="2004" t="s">
        <v>559</v>
      </c>
      <c r="C765" s="2005"/>
      <c r="D765" s="2005"/>
      <c r="E765" s="2005"/>
      <c r="F765" s="2005"/>
      <c r="G765" s="2005"/>
      <c r="H765" s="2005"/>
      <c r="I765" s="2005"/>
      <c r="J765" s="2005"/>
      <c r="K765" s="2005"/>
      <c r="L765" s="2005"/>
      <c r="M765" s="2005"/>
      <c r="N765" s="2005"/>
      <c r="O765" s="2005"/>
      <c r="P765" s="2005"/>
      <c r="Q765" s="2005"/>
      <c r="R765" s="2005"/>
      <c r="S765" s="1822"/>
      <c r="T765" s="1822"/>
      <c r="U765" s="1822"/>
    </row>
    <row r="766" spans="1:22" x14ac:dyDescent="0.2">
      <c r="V766" s="1811"/>
    </row>
    <row r="767" spans="1:22" ht="63" customHeight="1" x14ac:dyDescent="0.2">
      <c r="A767" s="1785" t="s">
        <v>483</v>
      </c>
      <c r="B767" s="2006" t="s">
        <v>489</v>
      </c>
      <c r="C767" s="2007"/>
      <c r="D767" s="2007"/>
      <c r="E767" s="2007"/>
      <c r="F767" s="2007"/>
      <c r="G767" s="2007"/>
      <c r="H767" s="2007"/>
      <c r="I767" s="2007"/>
      <c r="J767" s="2007"/>
      <c r="K767" s="2007"/>
      <c r="L767" s="2007"/>
      <c r="M767" s="2007"/>
      <c r="N767" s="2007"/>
      <c r="O767" s="2007"/>
      <c r="P767" s="2007"/>
      <c r="Q767" s="2007"/>
      <c r="R767" s="2007"/>
      <c r="S767" s="1813"/>
      <c r="T767" s="1813"/>
      <c r="U767" s="1813"/>
      <c r="V767" s="1786"/>
    </row>
    <row r="768" spans="1:22" ht="63" customHeight="1" x14ac:dyDescent="0.2">
      <c r="A768" s="1787"/>
      <c r="B768" s="1877" t="s">
        <v>68</v>
      </c>
      <c r="C768" s="1878" t="s">
        <v>6</v>
      </c>
      <c r="D768" s="1878" t="s">
        <v>7</v>
      </c>
      <c r="E768" s="1878" t="s">
        <v>8</v>
      </c>
      <c r="F768" s="1880" t="s">
        <v>140</v>
      </c>
      <c r="G768" s="1880" t="s">
        <v>180</v>
      </c>
      <c r="H768" s="1880" t="s">
        <v>224</v>
      </c>
      <c r="I768" s="1881" t="s">
        <v>235</v>
      </c>
      <c r="J768" s="1881" t="s">
        <v>288</v>
      </c>
      <c r="K768" s="1881" t="s">
        <v>323</v>
      </c>
      <c r="L768" s="1881" t="s">
        <v>335</v>
      </c>
      <c r="M768" s="1792" t="s">
        <v>386</v>
      </c>
      <c r="N768" s="1793" t="s">
        <v>410</v>
      </c>
      <c r="O768" s="1793" t="s">
        <v>425</v>
      </c>
      <c r="P768" s="1792" t="s">
        <v>551</v>
      </c>
      <c r="Q768" s="1815" t="s">
        <v>600</v>
      </c>
      <c r="R768" s="1792" t="s">
        <v>653</v>
      </c>
      <c r="S768" s="1793" t="s">
        <v>663</v>
      </c>
      <c r="T768" s="1793" t="s">
        <v>700</v>
      </c>
      <c r="U768" s="1793" t="s">
        <v>704</v>
      </c>
      <c r="V768" s="1794" t="s">
        <v>706</v>
      </c>
    </row>
    <row r="769" spans="1:22" ht="15" x14ac:dyDescent="0.2">
      <c r="A769" s="1889"/>
      <c r="B769" s="1796" t="s">
        <v>484</v>
      </c>
      <c r="C769" s="1798" t="s">
        <v>10</v>
      </c>
      <c r="D769" s="1798" t="s">
        <v>10</v>
      </c>
      <c r="E769" s="1798" t="s">
        <v>10</v>
      </c>
      <c r="F769" s="1798" t="s">
        <v>10</v>
      </c>
      <c r="G769" s="1798" t="s">
        <v>10</v>
      </c>
      <c r="H769" s="1798" t="s">
        <v>10</v>
      </c>
      <c r="I769" s="1798" t="s">
        <v>10</v>
      </c>
      <c r="J769" s="1798" t="s">
        <v>10</v>
      </c>
      <c r="K769" s="1798" t="s">
        <v>10</v>
      </c>
      <c r="L769" s="1798" t="s">
        <v>10</v>
      </c>
      <c r="M769" s="1798" t="s">
        <v>10</v>
      </c>
      <c r="N769" s="1798" t="s">
        <v>10</v>
      </c>
      <c r="O769" s="1798" t="s">
        <v>10</v>
      </c>
      <c r="P769" s="1797">
        <v>3.613</v>
      </c>
      <c r="Q769" s="1817" t="s">
        <v>10</v>
      </c>
      <c r="R769" s="1797">
        <v>5.0579999999999998</v>
      </c>
      <c r="S769" s="1799">
        <v>4.9750000000000005</v>
      </c>
      <c r="T769" s="1817" t="s">
        <v>10</v>
      </c>
      <c r="U769" s="1817" t="s">
        <v>10</v>
      </c>
      <c r="V769" s="1865" t="s">
        <v>10</v>
      </c>
    </row>
    <row r="770" spans="1:22" ht="15" x14ac:dyDescent="0.2">
      <c r="A770" s="1889"/>
      <c r="B770" s="1801" t="s">
        <v>485</v>
      </c>
      <c r="C770" s="1798" t="s">
        <v>10</v>
      </c>
      <c r="D770" s="1798" t="s">
        <v>10</v>
      </c>
      <c r="E770" s="1798" t="s">
        <v>10</v>
      </c>
      <c r="F770" s="1798" t="s">
        <v>10</v>
      </c>
      <c r="G770" s="1798" t="s">
        <v>10</v>
      </c>
      <c r="H770" s="1798" t="s">
        <v>10</v>
      </c>
      <c r="I770" s="1798" t="s">
        <v>10</v>
      </c>
      <c r="J770" s="1798" t="s">
        <v>10</v>
      </c>
      <c r="K770" s="1798" t="s">
        <v>10</v>
      </c>
      <c r="L770" s="1798" t="s">
        <v>10</v>
      </c>
      <c r="M770" s="1798" t="s">
        <v>10</v>
      </c>
      <c r="N770" s="1798" t="s">
        <v>10</v>
      </c>
      <c r="O770" s="1798" t="s">
        <v>10</v>
      </c>
      <c r="P770" s="1797">
        <v>42.95</v>
      </c>
      <c r="Q770" s="1817" t="s">
        <v>10</v>
      </c>
      <c r="R770" s="1797">
        <v>40.919000000000004</v>
      </c>
      <c r="S770" s="1799">
        <v>55.487000000000002</v>
      </c>
      <c r="T770" s="1817" t="s">
        <v>10</v>
      </c>
      <c r="U770" s="1817" t="s">
        <v>10</v>
      </c>
      <c r="V770" s="1818" t="s">
        <v>10</v>
      </c>
    </row>
    <row r="771" spans="1:22" ht="15" x14ac:dyDescent="0.2">
      <c r="A771" s="1889"/>
      <c r="B771" s="1801" t="s">
        <v>486</v>
      </c>
      <c r="C771" s="1798" t="s">
        <v>10</v>
      </c>
      <c r="D771" s="1798" t="s">
        <v>10</v>
      </c>
      <c r="E771" s="1798" t="s">
        <v>10</v>
      </c>
      <c r="F771" s="1798" t="s">
        <v>10</v>
      </c>
      <c r="G771" s="1798" t="s">
        <v>10</v>
      </c>
      <c r="H771" s="1798" t="s">
        <v>10</v>
      </c>
      <c r="I771" s="1798" t="s">
        <v>10</v>
      </c>
      <c r="J771" s="1798" t="s">
        <v>10</v>
      </c>
      <c r="K771" s="1798" t="s">
        <v>10</v>
      </c>
      <c r="L771" s="1798" t="s">
        <v>10</v>
      </c>
      <c r="M771" s="1798" t="s">
        <v>10</v>
      </c>
      <c r="N771" s="1798" t="s">
        <v>10</v>
      </c>
      <c r="O771" s="1798" t="s">
        <v>10</v>
      </c>
      <c r="P771" s="1797">
        <v>29.207000000000001</v>
      </c>
      <c r="Q771" s="1817" t="s">
        <v>10</v>
      </c>
      <c r="R771" s="1797">
        <v>29.717000000000002</v>
      </c>
      <c r="S771" s="1799">
        <v>20.574000000000002</v>
      </c>
      <c r="T771" s="1817" t="s">
        <v>10</v>
      </c>
      <c r="U771" s="1817" t="s">
        <v>10</v>
      </c>
      <c r="V771" s="1818" t="s">
        <v>10</v>
      </c>
    </row>
    <row r="772" spans="1:22" ht="15" x14ac:dyDescent="0.2">
      <c r="A772" s="1889"/>
      <c r="B772" s="1801" t="s">
        <v>487</v>
      </c>
      <c r="C772" s="1798" t="s">
        <v>10</v>
      </c>
      <c r="D772" s="1798" t="s">
        <v>10</v>
      </c>
      <c r="E772" s="1798" t="s">
        <v>10</v>
      </c>
      <c r="F772" s="1798" t="s">
        <v>10</v>
      </c>
      <c r="G772" s="1798" t="s">
        <v>10</v>
      </c>
      <c r="H772" s="1798" t="s">
        <v>10</v>
      </c>
      <c r="I772" s="1798" t="s">
        <v>10</v>
      </c>
      <c r="J772" s="1798" t="s">
        <v>10</v>
      </c>
      <c r="K772" s="1798" t="s">
        <v>10</v>
      </c>
      <c r="L772" s="1798" t="s">
        <v>10</v>
      </c>
      <c r="M772" s="1798" t="s">
        <v>10</v>
      </c>
      <c r="N772" s="1798" t="s">
        <v>10</v>
      </c>
      <c r="O772" s="1798" t="s">
        <v>10</v>
      </c>
      <c r="P772" s="1797">
        <v>5.2270000000000003</v>
      </c>
      <c r="Q772" s="1817" t="s">
        <v>10</v>
      </c>
      <c r="R772" s="1797">
        <v>3.524</v>
      </c>
      <c r="S772" s="1799">
        <v>2.629</v>
      </c>
      <c r="T772" s="1817" t="s">
        <v>10</v>
      </c>
      <c r="U772" s="1817" t="s">
        <v>10</v>
      </c>
      <c r="V772" s="1818" t="s">
        <v>10</v>
      </c>
    </row>
    <row r="773" spans="1:22" ht="15" x14ac:dyDescent="0.2">
      <c r="A773" s="1811"/>
      <c r="B773" s="1803" t="s">
        <v>488</v>
      </c>
      <c r="C773" s="1805" t="s">
        <v>10</v>
      </c>
      <c r="D773" s="1805" t="s">
        <v>10</v>
      </c>
      <c r="E773" s="1805" t="s">
        <v>10</v>
      </c>
      <c r="F773" s="1805" t="s">
        <v>10</v>
      </c>
      <c r="G773" s="1805" t="s">
        <v>10</v>
      </c>
      <c r="H773" s="1805" t="s">
        <v>10</v>
      </c>
      <c r="I773" s="1805" t="s">
        <v>10</v>
      </c>
      <c r="J773" s="1805" t="s">
        <v>10</v>
      </c>
      <c r="K773" s="1805" t="s">
        <v>10</v>
      </c>
      <c r="L773" s="1805" t="s">
        <v>10</v>
      </c>
      <c r="M773" s="1805" t="s">
        <v>10</v>
      </c>
      <c r="N773" s="1805" t="s">
        <v>10</v>
      </c>
      <c r="O773" s="1805" t="s">
        <v>10</v>
      </c>
      <c r="P773" s="1804">
        <v>19.003</v>
      </c>
      <c r="Q773" s="1820" t="s">
        <v>10</v>
      </c>
      <c r="R773" s="1804">
        <v>20.783000000000001</v>
      </c>
      <c r="S773" s="1806">
        <v>16.335000000000001</v>
      </c>
      <c r="T773" s="1820" t="s">
        <v>10</v>
      </c>
      <c r="U773" s="1820" t="s">
        <v>10</v>
      </c>
      <c r="V773" s="1821" t="s">
        <v>10</v>
      </c>
    </row>
    <row r="774" spans="1:22" ht="3" customHeight="1" x14ac:dyDescent="0.2">
      <c r="B774" s="1852"/>
      <c r="C774" s="1809"/>
      <c r="D774" s="1809"/>
    </row>
    <row r="775" spans="1:22" ht="63" customHeight="1" x14ac:dyDescent="0.2">
      <c r="B775" s="2004" t="s">
        <v>560</v>
      </c>
      <c r="C775" s="2005"/>
      <c r="D775" s="2005"/>
      <c r="E775" s="2005"/>
      <c r="F775" s="2005"/>
      <c r="G775" s="2005"/>
      <c r="H775" s="2005"/>
      <c r="I775" s="2005"/>
      <c r="J775" s="2005"/>
      <c r="K775" s="2005"/>
      <c r="L775" s="2005"/>
      <c r="M775" s="2005"/>
      <c r="N775" s="2005"/>
      <c r="O775" s="2005"/>
      <c r="P775" s="2005"/>
      <c r="Q775" s="2005"/>
      <c r="R775" s="2005"/>
      <c r="S775" s="1822"/>
      <c r="T775" s="1822"/>
      <c r="U775" s="1822"/>
    </row>
    <row r="777" spans="1:22" ht="63" customHeight="1" x14ac:dyDescent="0.2">
      <c r="A777" s="1785" t="s">
        <v>494</v>
      </c>
      <c r="B777" s="2006" t="s">
        <v>493</v>
      </c>
      <c r="C777" s="2007"/>
      <c r="D777" s="2007"/>
      <c r="E777" s="2007"/>
      <c r="F777" s="2007"/>
      <c r="G777" s="2007"/>
      <c r="H777" s="2007"/>
      <c r="I777" s="2007"/>
      <c r="J777" s="2007"/>
      <c r="K777" s="2007"/>
      <c r="L777" s="2007"/>
      <c r="M777" s="2007"/>
      <c r="N777" s="2007"/>
      <c r="O777" s="2007"/>
      <c r="P777" s="2007"/>
      <c r="Q777" s="2007"/>
      <c r="R777" s="2007"/>
      <c r="S777" s="1813"/>
      <c r="T777" s="1813"/>
      <c r="U777" s="1813"/>
      <c r="V777" s="1786"/>
    </row>
    <row r="778" spans="1:22" ht="63" customHeight="1" x14ac:dyDescent="0.2">
      <c r="A778" s="1787"/>
      <c r="B778" s="1877" t="s">
        <v>68</v>
      </c>
      <c r="C778" s="1878" t="s">
        <v>6</v>
      </c>
      <c r="D778" s="1878" t="s">
        <v>7</v>
      </c>
      <c r="E778" s="1878" t="s">
        <v>8</v>
      </c>
      <c r="F778" s="1880" t="s">
        <v>140</v>
      </c>
      <c r="G778" s="1880" t="s">
        <v>180</v>
      </c>
      <c r="H778" s="1880" t="s">
        <v>224</v>
      </c>
      <c r="I778" s="1881" t="s">
        <v>235</v>
      </c>
      <c r="J778" s="1881" t="s">
        <v>288</v>
      </c>
      <c r="K778" s="1881" t="s">
        <v>323</v>
      </c>
      <c r="L778" s="1881" t="s">
        <v>335</v>
      </c>
      <c r="M778" s="1792" t="s">
        <v>386</v>
      </c>
      <c r="N778" s="1793" t="s">
        <v>410</v>
      </c>
      <c r="O778" s="1793" t="s">
        <v>425</v>
      </c>
      <c r="P778" s="1792" t="s">
        <v>551</v>
      </c>
      <c r="Q778" s="1815" t="s">
        <v>600</v>
      </c>
      <c r="R778" s="1793" t="s">
        <v>653</v>
      </c>
      <c r="S778" s="1793" t="s">
        <v>660</v>
      </c>
      <c r="T778" s="1793" t="s">
        <v>700</v>
      </c>
      <c r="U778" s="1793" t="s">
        <v>704</v>
      </c>
      <c r="V778" s="1794" t="s">
        <v>706</v>
      </c>
    </row>
    <row r="779" spans="1:22" ht="15" x14ac:dyDescent="0.2">
      <c r="A779" s="1889"/>
      <c r="B779" s="1796" t="s">
        <v>490</v>
      </c>
      <c r="C779" s="1798" t="s">
        <v>10</v>
      </c>
      <c r="D779" s="1798" t="s">
        <v>10</v>
      </c>
      <c r="E779" s="1798" t="s">
        <v>10</v>
      </c>
      <c r="F779" s="1798" t="s">
        <v>10</v>
      </c>
      <c r="G779" s="1798" t="s">
        <v>10</v>
      </c>
      <c r="H779" s="1798" t="s">
        <v>10</v>
      </c>
      <c r="I779" s="1798" t="s">
        <v>10</v>
      </c>
      <c r="J779" s="1798" t="s">
        <v>10</v>
      </c>
      <c r="K779" s="1798" t="s">
        <v>10</v>
      </c>
      <c r="L779" s="1798" t="s">
        <v>10</v>
      </c>
      <c r="M779" s="1798" t="s">
        <v>10</v>
      </c>
      <c r="N779" s="1798" t="s">
        <v>10</v>
      </c>
      <c r="O779" s="1798" t="s">
        <v>10</v>
      </c>
      <c r="P779" s="1797">
        <v>21.019000000000002</v>
      </c>
      <c r="Q779" s="1817" t="s">
        <v>10</v>
      </c>
      <c r="R779" s="1816" t="s">
        <v>10</v>
      </c>
      <c r="S779" s="1816" t="s">
        <v>10</v>
      </c>
      <c r="T779" s="1816" t="s">
        <v>10</v>
      </c>
      <c r="U779" s="1816" t="s">
        <v>10</v>
      </c>
      <c r="V779" s="1865" t="s">
        <v>10</v>
      </c>
    </row>
    <row r="780" spans="1:22" ht="15" x14ac:dyDescent="0.2">
      <c r="A780" s="1889"/>
      <c r="B780" s="1801" t="s">
        <v>491</v>
      </c>
      <c r="C780" s="1798" t="s">
        <v>10</v>
      </c>
      <c r="D780" s="1798" t="s">
        <v>10</v>
      </c>
      <c r="E780" s="1798" t="s">
        <v>10</v>
      </c>
      <c r="F780" s="1798" t="s">
        <v>10</v>
      </c>
      <c r="G780" s="1798" t="s">
        <v>10</v>
      </c>
      <c r="H780" s="1798" t="s">
        <v>10</v>
      </c>
      <c r="I780" s="1798" t="s">
        <v>10</v>
      </c>
      <c r="J780" s="1798" t="s">
        <v>10</v>
      </c>
      <c r="K780" s="1798" t="s">
        <v>10</v>
      </c>
      <c r="L780" s="1798" t="s">
        <v>10</v>
      </c>
      <c r="M780" s="1798" t="s">
        <v>10</v>
      </c>
      <c r="N780" s="1798" t="s">
        <v>10</v>
      </c>
      <c r="O780" s="1798" t="s">
        <v>10</v>
      </c>
      <c r="P780" s="1797">
        <v>38.997</v>
      </c>
      <c r="Q780" s="1817" t="s">
        <v>10</v>
      </c>
      <c r="R780" s="1816" t="s">
        <v>10</v>
      </c>
      <c r="S780" s="1816" t="s">
        <v>10</v>
      </c>
      <c r="T780" s="1816" t="s">
        <v>10</v>
      </c>
      <c r="U780" s="1816" t="s">
        <v>10</v>
      </c>
      <c r="V780" s="1818" t="s">
        <v>10</v>
      </c>
    </row>
    <row r="781" spans="1:22" ht="15" x14ac:dyDescent="0.2">
      <c r="A781" s="1889"/>
      <c r="B781" s="1801" t="s">
        <v>492</v>
      </c>
      <c r="C781" s="1798" t="s">
        <v>10</v>
      </c>
      <c r="D781" s="1798" t="s">
        <v>10</v>
      </c>
      <c r="E781" s="1798" t="s">
        <v>10</v>
      </c>
      <c r="F781" s="1798" t="s">
        <v>10</v>
      </c>
      <c r="G781" s="1798" t="s">
        <v>10</v>
      </c>
      <c r="H781" s="1798" t="s">
        <v>10</v>
      </c>
      <c r="I781" s="1798" t="s">
        <v>10</v>
      </c>
      <c r="J781" s="1798" t="s">
        <v>10</v>
      </c>
      <c r="K781" s="1798" t="s">
        <v>10</v>
      </c>
      <c r="L781" s="1798" t="s">
        <v>10</v>
      </c>
      <c r="M781" s="1798" t="s">
        <v>10</v>
      </c>
      <c r="N781" s="1798" t="s">
        <v>10</v>
      </c>
      <c r="O781" s="1798" t="s">
        <v>10</v>
      </c>
      <c r="P781" s="1797">
        <v>36.883000000000003</v>
      </c>
      <c r="Q781" s="1817" t="s">
        <v>10</v>
      </c>
      <c r="R781" s="1816" t="s">
        <v>10</v>
      </c>
      <c r="S781" s="1816" t="s">
        <v>10</v>
      </c>
      <c r="T781" s="1816" t="s">
        <v>10</v>
      </c>
      <c r="U781" s="1816" t="s">
        <v>10</v>
      </c>
      <c r="V781" s="1818" t="s">
        <v>10</v>
      </c>
    </row>
    <row r="782" spans="1:22" ht="15" x14ac:dyDescent="0.2">
      <c r="A782" s="1811"/>
      <c r="B782" s="1803" t="s">
        <v>208</v>
      </c>
      <c r="C782" s="1805" t="s">
        <v>10</v>
      </c>
      <c r="D782" s="1805" t="s">
        <v>10</v>
      </c>
      <c r="E782" s="1805" t="s">
        <v>10</v>
      </c>
      <c r="F782" s="1805" t="s">
        <v>10</v>
      </c>
      <c r="G782" s="1805" t="s">
        <v>10</v>
      </c>
      <c r="H782" s="1805" t="s">
        <v>10</v>
      </c>
      <c r="I782" s="1805" t="s">
        <v>10</v>
      </c>
      <c r="J782" s="1805" t="s">
        <v>10</v>
      </c>
      <c r="K782" s="1805" t="s">
        <v>10</v>
      </c>
      <c r="L782" s="1805" t="s">
        <v>10</v>
      </c>
      <c r="M782" s="1805" t="s">
        <v>10</v>
      </c>
      <c r="N782" s="1805" t="s">
        <v>10</v>
      </c>
      <c r="O782" s="1805" t="s">
        <v>10</v>
      </c>
      <c r="P782" s="1804">
        <v>3.101</v>
      </c>
      <c r="Q782" s="1820" t="s">
        <v>10</v>
      </c>
      <c r="R782" s="1819" t="s">
        <v>10</v>
      </c>
      <c r="S782" s="1819" t="s">
        <v>10</v>
      </c>
      <c r="T782" s="1819" t="s">
        <v>10</v>
      </c>
      <c r="U782" s="1819" t="s">
        <v>10</v>
      </c>
      <c r="V782" s="1821" t="s">
        <v>10</v>
      </c>
    </row>
    <row r="783" spans="1:22" ht="3" customHeight="1" x14ac:dyDescent="0.2">
      <c r="B783" s="1852"/>
      <c r="C783" s="1809"/>
      <c r="D783" s="1809"/>
    </row>
    <row r="784" spans="1:22" ht="63" customHeight="1" x14ac:dyDescent="0.2">
      <c r="B784" s="2004" t="s">
        <v>558</v>
      </c>
      <c r="C784" s="2005"/>
      <c r="D784" s="2005"/>
      <c r="E784" s="2005"/>
      <c r="F784" s="2005"/>
      <c r="G784" s="2005"/>
      <c r="H784" s="2005"/>
      <c r="I784" s="2005"/>
      <c r="J784" s="2005"/>
      <c r="K784" s="2005"/>
      <c r="L784" s="2005"/>
      <c r="M784" s="2005"/>
      <c r="N784" s="2005"/>
      <c r="O784" s="2005"/>
      <c r="P784" s="2005"/>
      <c r="Q784" s="2005"/>
      <c r="R784" s="2005"/>
      <c r="S784" s="1822"/>
      <c r="T784" s="1822"/>
      <c r="U784" s="1822"/>
    </row>
    <row r="786" spans="1:22" ht="63" customHeight="1" x14ac:dyDescent="0.2">
      <c r="A786" s="1785" t="s">
        <v>495</v>
      </c>
      <c r="B786" s="2006" t="s">
        <v>502</v>
      </c>
      <c r="C786" s="2007"/>
      <c r="D786" s="2007"/>
      <c r="E786" s="2007"/>
      <c r="F786" s="2007"/>
      <c r="G786" s="2007"/>
      <c r="H786" s="2007"/>
      <c r="I786" s="2007"/>
      <c r="J786" s="2007"/>
      <c r="K786" s="2007"/>
      <c r="L786" s="2007"/>
      <c r="M786" s="2007"/>
      <c r="N786" s="2007"/>
      <c r="O786" s="2007"/>
      <c r="P786" s="2007"/>
      <c r="Q786" s="2007"/>
      <c r="R786" s="2007"/>
      <c r="S786" s="1813"/>
      <c r="T786" s="1813"/>
      <c r="U786" s="1813"/>
      <c r="V786" s="1786"/>
    </row>
    <row r="787" spans="1:22" ht="63" customHeight="1" x14ac:dyDescent="0.2">
      <c r="A787" s="1787"/>
      <c r="B787" s="1877" t="s">
        <v>68</v>
      </c>
      <c r="C787" s="1878" t="s">
        <v>6</v>
      </c>
      <c r="D787" s="1878" t="s">
        <v>7</v>
      </c>
      <c r="E787" s="1878" t="s">
        <v>8</v>
      </c>
      <c r="F787" s="1880" t="s">
        <v>140</v>
      </c>
      <c r="G787" s="1880" t="s">
        <v>180</v>
      </c>
      <c r="H787" s="1880" t="s">
        <v>224</v>
      </c>
      <c r="I787" s="1881" t="s">
        <v>235</v>
      </c>
      <c r="J787" s="1881" t="s">
        <v>288</v>
      </c>
      <c r="K787" s="1881" t="s">
        <v>323</v>
      </c>
      <c r="L787" s="1881" t="s">
        <v>335</v>
      </c>
      <c r="M787" s="1792" t="s">
        <v>386</v>
      </c>
      <c r="N787" s="1793" t="s">
        <v>410</v>
      </c>
      <c r="O787" s="1793" t="s">
        <v>425</v>
      </c>
      <c r="P787" s="1792" t="s">
        <v>551</v>
      </c>
      <c r="Q787" s="1815" t="s">
        <v>600</v>
      </c>
      <c r="R787" s="1793" t="s">
        <v>653</v>
      </c>
      <c r="S787" s="1793" t="s">
        <v>660</v>
      </c>
      <c r="T787" s="1793" t="s">
        <v>700</v>
      </c>
      <c r="U787" s="1793" t="s">
        <v>704</v>
      </c>
      <c r="V787" s="1794" t="s">
        <v>706</v>
      </c>
    </row>
    <row r="788" spans="1:22" ht="15" x14ac:dyDescent="0.2">
      <c r="A788" s="1889"/>
      <c r="B788" s="1796" t="s">
        <v>490</v>
      </c>
      <c r="C788" s="1798" t="s">
        <v>10</v>
      </c>
      <c r="D788" s="1798" t="s">
        <v>10</v>
      </c>
      <c r="E788" s="1798" t="s">
        <v>10</v>
      </c>
      <c r="F788" s="1798" t="s">
        <v>10</v>
      </c>
      <c r="G788" s="1798" t="s">
        <v>10</v>
      </c>
      <c r="H788" s="1798" t="s">
        <v>10</v>
      </c>
      <c r="I788" s="1798" t="s">
        <v>10</v>
      </c>
      <c r="J788" s="1798" t="s">
        <v>10</v>
      </c>
      <c r="K788" s="1798" t="s">
        <v>10</v>
      </c>
      <c r="L788" s="1798" t="s">
        <v>10</v>
      </c>
      <c r="M788" s="1798" t="s">
        <v>10</v>
      </c>
      <c r="N788" s="1798" t="s">
        <v>10</v>
      </c>
      <c r="O788" s="1798" t="s">
        <v>10</v>
      </c>
      <c r="P788" s="1797">
        <v>25.626999999999999</v>
      </c>
      <c r="Q788" s="1817" t="s">
        <v>10</v>
      </c>
      <c r="R788" s="1816" t="s">
        <v>10</v>
      </c>
      <c r="S788" s="1816" t="s">
        <v>10</v>
      </c>
      <c r="T788" s="1816" t="s">
        <v>10</v>
      </c>
      <c r="U788" s="1816" t="s">
        <v>10</v>
      </c>
      <c r="V788" s="1865" t="s">
        <v>10</v>
      </c>
    </row>
    <row r="789" spans="1:22" ht="15" x14ac:dyDescent="0.2">
      <c r="A789" s="1889"/>
      <c r="B789" s="1801" t="s">
        <v>491</v>
      </c>
      <c r="C789" s="1798" t="s">
        <v>10</v>
      </c>
      <c r="D789" s="1798" t="s">
        <v>10</v>
      </c>
      <c r="E789" s="1798" t="s">
        <v>10</v>
      </c>
      <c r="F789" s="1798" t="s">
        <v>10</v>
      </c>
      <c r="G789" s="1798" t="s">
        <v>10</v>
      </c>
      <c r="H789" s="1798" t="s">
        <v>10</v>
      </c>
      <c r="I789" s="1798" t="s">
        <v>10</v>
      </c>
      <c r="J789" s="1798" t="s">
        <v>10</v>
      </c>
      <c r="K789" s="1798" t="s">
        <v>10</v>
      </c>
      <c r="L789" s="1798" t="s">
        <v>10</v>
      </c>
      <c r="M789" s="1798" t="s">
        <v>10</v>
      </c>
      <c r="N789" s="1798" t="s">
        <v>10</v>
      </c>
      <c r="O789" s="1798" t="s">
        <v>10</v>
      </c>
      <c r="P789" s="1797">
        <v>42.344000000000001</v>
      </c>
      <c r="Q789" s="1817" t="s">
        <v>10</v>
      </c>
      <c r="R789" s="1816" t="s">
        <v>10</v>
      </c>
      <c r="S789" s="1816" t="s">
        <v>10</v>
      </c>
      <c r="T789" s="1816" t="s">
        <v>10</v>
      </c>
      <c r="U789" s="1816" t="s">
        <v>10</v>
      </c>
      <c r="V789" s="1818" t="s">
        <v>10</v>
      </c>
    </row>
    <row r="790" spans="1:22" ht="15" x14ac:dyDescent="0.2">
      <c r="A790" s="1889"/>
      <c r="B790" s="1801" t="s">
        <v>492</v>
      </c>
      <c r="C790" s="1798" t="s">
        <v>10</v>
      </c>
      <c r="D790" s="1798" t="s">
        <v>10</v>
      </c>
      <c r="E790" s="1798" t="s">
        <v>10</v>
      </c>
      <c r="F790" s="1798" t="s">
        <v>10</v>
      </c>
      <c r="G790" s="1798" t="s">
        <v>10</v>
      </c>
      <c r="H790" s="1798" t="s">
        <v>10</v>
      </c>
      <c r="I790" s="1798" t="s">
        <v>10</v>
      </c>
      <c r="J790" s="1798" t="s">
        <v>10</v>
      </c>
      <c r="K790" s="1798" t="s">
        <v>10</v>
      </c>
      <c r="L790" s="1798" t="s">
        <v>10</v>
      </c>
      <c r="M790" s="1798" t="s">
        <v>10</v>
      </c>
      <c r="N790" s="1798" t="s">
        <v>10</v>
      </c>
      <c r="O790" s="1798" t="s">
        <v>10</v>
      </c>
      <c r="P790" s="1797">
        <v>29.698</v>
      </c>
      <c r="Q790" s="1817" t="s">
        <v>10</v>
      </c>
      <c r="R790" s="1816" t="s">
        <v>10</v>
      </c>
      <c r="S790" s="1816" t="s">
        <v>10</v>
      </c>
      <c r="T790" s="1816" t="s">
        <v>10</v>
      </c>
      <c r="U790" s="1816" t="s">
        <v>10</v>
      </c>
      <c r="V790" s="1818" t="s">
        <v>10</v>
      </c>
    </row>
    <row r="791" spans="1:22" ht="15" x14ac:dyDescent="0.2">
      <c r="A791" s="1811"/>
      <c r="B791" s="1803" t="s">
        <v>208</v>
      </c>
      <c r="C791" s="1805" t="s">
        <v>10</v>
      </c>
      <c r="D791" s="1805" t="s">
        <v>10</v>
      </c>
      <c r="E791" s="1805" t="s">
        <v>10</v>
      </c>
      <c r="F791" s="1805" t="s">
        <v>10</v>
      </c>
      <c r="G791" s="1805" t="s">
        <v>10</v>
      </c>
      <c r="H791" s="1805" t="s">
        <v>10</v>
      </c>
      <c r="I791" s="1805" t="s">
        <v>10</v>
      </c>
      <c r="J791" s="1805" t="s">
        <v>10</v>
      </c>
      <c r="K791" s="1805" t="s">
        <v>10</v>
      </c>
      <c r="L791" s="1805" t="s">
        <v>10</v>
      </c>
      <c r="M791" s="1805" t="s">
        <v>10</v>
      </c>
      <c r="N791" s="1805" t="s">
        <v>10</v>
      </c>
      <c r="O791" s="1805" t="s">
        <v>10</v>
      </c>
      <c r="P791" s="1804">
        <v>2.33</v>
      </c>
      <c r="Q791" s="1820" t="s">
        <v>10</v>
      </c>
      <c r="R791" s="1819" t="s">
        <v>10</v>
      </c>
      <c r="S791" s="1819" t="s">
        <v>10</v>
      </c>
      <c r="T791" s="1819" t="s">
        <v>10</v>
      </c>
      <c r="U791" s="1819" t="s">
        <v>10</v>
      </c>
      <c r="V791" s="1821" t="s">
        <v>10</v>
      </c>
    </row>
    <row r="792" spans="1:22" ht="3" customHeight="1" x14ac:dyDescent="0.2">
      <c r="B792" s="1852"/>
      <c r="C792" s="1809"/>
      <c r="D792" s="1809"/>
    </row>
    <row r="793" spans="1:22" ht="63" customHeight="1" x14ac:dyDescent="0.2">
      <c r="B793" s="2004" t="s">
        <v>558</v>
      </c>
      <c r="C793" s="2005"/>
      <c r="D793" s="2005"/>
      <c r="E793" s="2005"/>
      <c r="F793" s="2005"/>
      <c r="G793" s="2005"/>
      <c r="H793" s="2005"/>
      <c r="I793" s="2005"/>
      <c r="J793" s="2005"/>
      <c r="K793" s="2005"/>
      <c r="L793" s="2005"/>
      <c r="M793" s="2005"/>
      <c r="N793" s="2005"/>
      <c r="O793" s="2005"/>
      <c r="P793" s="2005"/>
      <c r="Q793" s="2005"/>
      <c r="R793" s="2005"/>
      <c r="S793" s="1822"/>
      <c r="T793" s="1822"/>
      <c r="U793" s="1822"/>
    </row>
    <row r="795" spans="1:22" ht="63" customHeight="1" x14ac:dyDescent="0.2">
      <c r="A795" s="1785" t="s">
        <v>496</v>
      </c>
      <c r="B795" s="2006" t="s">
        <v>503</v>
      </c>
      <c r="C795" s="2007"/>
      <c r="D795" s="2007"/>
      <c r="E795" s="2007"/>
      <c r="F795" s="2007"/>
      <c r="G795" s="2007"/>
      <c r="H795" s="2007"/>
      <c r="I795" s="2007"/>
      <c r="J795" s="2007"/>
      <c r="K795" s="2007"/>
      <c r="L795" s="2007"/>
      <c r="M795" s="2007"/>
      <c r="N795" s="2007"/>
      <c r="O795" s="2007"/>
      <c r="P795" s="2007"/>
      <c r="Q795" s="2007"/>
      <c r="R795" s="2007"/>
      <c r="S795" s="1813"/>
      <c r="T795" s="1813"/>
      <c r="U795" s="1813"/>
      <c r="V795" s="1786"/>
    </row>
    <row r="796" spans="1:22" ht="63" customHeight="1" x14ac:dyDescent="0.2">
      <c r="A796" s="1787"/>
      <c r="B796" s="1877" t="s">
        <v>68</v>
      </c>
      <c r="C796" s="1878" t="s">
        <v>6</v>
      </c>
      <c r="D796" s="1878" t="s">
        <v>7</v>
      </c>
      <c r="E796" s="1878" t="s">
        <v>8</v>
      </c>
      <c r="F796" s="1880" t="s">
        <v>140</v>
      </c>
      <c r="G796" s="1880" t="s">
        <v>180</v>
      </c>
      <c r="H796" s="1880" t="s">
        <v>224</v>
      </c>
      <c r="I796" s="1881" t="s">
        <v>235</v>
      </c>
      <c r="J796" s="1881" t="s">
        <v>288</v>
      </c>
      <c r="K796" s="1881" t="s">
        <v>323</v>
      </c>
      <c r="L796" s="1881" t="s">
        <v>335</v>
      </c>
      <c r="M796" s="1792" t="s">
        <v>386</v>
      </c>
      <c r="N796" s="1793" t="s">
        <v>410</v>
      </c>
      <c r="O796" s="1793" t="s">
        <v>425</v>
      </c>
      <c r="P796" s="1792" t="s">
        <v>551</v>
      </c>
      <c r="Q796" s="1815" t="s">
        <v>600</v>
      </c>
      <c r="R796" s="1793" t="s">
        <v>653</v>
      </c>
      <c r="S796" s="1793" t="s">
        <v>660</v>
      </c>
      <c r="T796" s="1793" t="s">
        <v>700</v>
      </c>
      <c r="U796" s="1793" t="s">
        <v>704</v>
      </c>
      <c r="V796" s="1794" t="s">
        <v>706</v>
      </c>
    </row>
    <row r="797" spans="1:22" ht="15" x14ac:dyDescent="0.2">
      <c r="A797" s="1889"/>
      <c r="B797" s="1796" t="s">
        <v>490</v>
      </c>
      <c r="C797" s="1798" t="s">
        <v>10</v>
      </c>
      <c r="D797" s="1798" t="s">
        <v>10</v>
      </c>
      <c r="E797" s="1798" t="s">
        <v>10</v>
      </c>
      <c r="F797" s="1798" t="s">
        <v>10</v>
      </c>
      <c r="G797" s="1798" t="s">
        <v>10</v>
      </c>
      <c r="H797" s="1798" t="s">
        <v>10</v>
      </c>
      <c r="I797" s="1798" t="s">
        <v>10</v>
      </c>
      <c r="J797" s="1798" t="s">
        <v>10</v>
      </c>
      <c r="K797" s="1798" t="s">
        <v>10</v>
      </c>
      <c r="L797" s="1798" t="s">
        <v>10</v>
      </c>
      <c r="M797" s="1798" t="s">
        <v>10</v>
      </c>
      <c r="N797" s="1798" t="s">
        <v>10</v>
      </c>
      <c r="O797" s="1798" t="s">
        <v>10</v>
      </c>
      <c r="P797" s="1797">
        <v>35.753</v>
      </c>
      <c r="Q797" s="1817" t="s">
        <v>10</v>
      </c>
      <c r="R797" s="1816" t="s">
        <v>10</v>
      </c>
      <c r="S797" s="1816" t="s">
        <v>10</v>
      </c>
      <c r="T797" s="1816" t="s">
        <v>10</v>
      </c>
      <c r="U797" s="1816" t="s">
        <v>10</v>
      </c>
      <c r="V797" s="1865" t="s">
        <v>10</v>
      </c>
    </row>
    <row r="798" spans="1:22" ht="15" x14ac:dyDescent="0.2">
      <c r="A798" s="1889"/>
      <c r="B798" s="1801" t="s">
        <v>491</v>
      </c>
      <c r="C798" s="1798" t="s">
        <v>10</v>
      </c>
      <c r="D798" s="1798" t="s">
        <v>10</v>
      </c>
      <c r="E798" s="1798" t="s">
        <v>10</v>
      </c>
      <c r="F798" s="1798" t="s">
        <v>10</v>
      </c>
      <c r="G798" s="1798" t="s">
        <v>10</v>
      </c>
      <c r="H798" s="1798" t="s">
        <v>10</v>
      </c>
      <c r="I798" s="1798" t="s">
        <v>10</v>
      </c>
      <c r="J798" s="1798" t="s">
        <v>10</v>
      </c>
      <c r="K798" s="1798" t="s">
        <v>10</v>
      </c>
      <c r="L798" s="1798" t="s">
        <v>10</v>
      </c>
      <c r="M798" s="1798" t="s">
        <v>10</v>
      </c>
      <c r="N798" s="1798" t="s">
        <v>10</v>
      </c>
      <c r="O798" s="1798" t="s">
        <v>10</v>
      </c>
      <c r="P798" s="1797">
        <v>42.227000000000004</v>
      </c>
      <c r="Q798" s="1817" t="s">
        <v>10</v>
      </c>
      <c r="R798" s="1816" t="s">
        <v>10</v>
      </c>
      <c r="S798" s="1816" t="s">
        <v>10</v>
      </c>
      <c r="T798" s="1816" t="s">
        <v>10</v>
      </c>
      <c r="U798" s="1816" t="s">
        <v>10</v>
      </c>
      <c r="V798" s="1818" t="s">
        <v>10</v>
      </c>
    </row>
    <row r="799" spans="1:22" ht="15" x14ac:dyDescent="0.2">
      <c r="A799" s="1889"/>
      <c r="B799" s="1801" t="s">
        <v>492</v>
      </c>
      <c r="C799" s="1798" t="s">
        <v>10</v>
      </c>
      <c r="D799" s="1798" t="s">
        <v>10</v>
      </c>
      <c r="E799" s="1798" t="s">
        <v>10</v>
      </c>
      <c r="F799" s="1798" t="s">
        <v>10</v>
      </c>
      <c r="G799" s="1798" t="s">
        <v>10</v>
      </c>
      <c r="H799" s="1798" t="s">
        <v>10</v>
      </c>
      <c r="I799" s="1798" t="s">
        <v>10</v>
      </c>
      <c r="J799" s="1798" t="s">
        <v>10</v>
      </c>
      <c r="K799" s="1798" t="s">
        <v>10</v>
      </c>
      <c r="L799" s="1798" t="s">
        <v>10</v>
      </c>
      <c r="M799" s="1798" t="s">
        <v>10</v>
      </c>
      <c r="N799" s="1798" t="s">
        <v>10</v>
      </c>
      <c r="O799" s="1798" t="s">
        <v>10</v>
      </c>
      <c r="P799" s="1797">
        <v>14.907</v>
      </c>
      <c r="Q799" s="1817" t="s">
        <v>10</v>
      </c>
      <c r="R799" s="1816" t="s">
        <v>10</v>
      </c>
      <c r="S799" s="1816" t="s">
        <v>10</v>
      </c>
      <c r="T799" s="1816" t="s">
        <v>10</v>
      </c>
      <c r="U799" s="1816" t="s">
        <v>10</v>
      </c>
      <c r="V799" s="1818" t="s">
        <v>10</v>
      </c>
    </row>
    <row r="800" spans="1:22" ht="15" x14ac:dyDescent="0.2">
      <c r="A800" s="1811"/>
      <c r="B800" s="1803" t="s">
        <v>208</v>
      </c>
      <c r="C800" s="1805" t="s">
        <v>10</v>
      </c>
      <c r="D800" s="1805" t="s">
        <v>10</v>
      </c>
      <c r="E800" s="1805" t="s">
        <v>10</v>
      </c>
      <c r="F800" s="1805" t="s">
        <v>10</v>
      </c>
      <c r="G800" s="1805" t="s">
        <v>10</v>
      </c>
      <c r="H800" s="1805" t="s">
        <v>10</v>
      </c>
      <c r="I800" s="1805" t="s">
        <v>10</v>
      </c>
      <c r="J800" s="1805" t="s">
        <v>10</v>
      </c>
      <c r="K800" s="1805" t="s">
        <v>10</v>
      </c>
      <c r="L800" s="1805" t="s">
        <v>10</v>
      </c>
      <c r="M800" s="1805" t="s">
        <v>10</v>
      </c>
      <c r="N800" s="1805" t="s">
        <v>10</v>
      </c>
      <c r="O800" s="1805" t="s">
        <v>10</v>
      </c>
      <c r="P800" s="1804">
        <v>7.1139999999999999</v>
      </c>
      <c r="Q800" s="1820" t="s">
        <v>10</v>
      </c>
      <c r="R800" s="1819" t="s">
        <v>10</v>
      </c>
      <c r="S800" s="1819" t="s">
        <v>10</v>
      </c>
      <c r="T800" s="1819" t="s">
        <v>10</v>
      </c>
      <c r="U800" s="1819" t="s">
        <v>10</v>
      </c>
      <c r="V800" s="1821" t="s">
        <v>10</v>
      </c>
    </row>
    <row r="801" spans="1:22" ht="3" customHeight="1" x14ac:dyDescent="0.2">
      <c r="B801" s="1852"/>
      <c r="C801" s="1809"/>
      <c r="D801" s="1809"/>
    </row>
    <row r="802" spans="1:22" ht="63" customHeight="1" x14ac:dyDescent="0.2">
      <c r="B802" s="2004" t="s">
        <v>558</v>
      </c>
      <c r="C802" s="2005"/>
      <c r="D802" s="2005"/>
      <c r="E802" s="2005"/>
      <c r="F802" s="2005"/>
      <c r="G802" s="2005"/>
      <c r="H802" s="2005"/>
      <c r="I802" s="2005"/>
      <c r="J802" s="2005"/>
      <c r="K802" s="2005"/>
      <c r="L802" s="2005"/>
      <c r="M802" s="2005"/>
      <c r="N802" s="2005"/>
      <c r="O802" s="2005"/>
      <c r="P802" s="2005"/>
      <c r="Q802" s="2005"/>
      <c r="R802" s="2005"/>
      <c r="S802" s="1822"/>
      <c r="T802" s="1822"/>
      <c r="U802" s="1822"/>
    </row>
    <row r="804" spans="1:22" ht="63" customHeight="1" x14ac:dyDescent="0.2">
      <c r="A804" s="1785" t="s">
        <v>497</v>
      </c>
      <c r="B804" s="2006" t="s">
        <v>561</v>
      </c>
      <c r="C804" s="2007"/>
      <c r="D804" s="2007"/>
      <c r="E804" s="2007"/>
      <c r="F804" s="2007"/>
      <c r="G804" s="2007"/>
      <c r="H804" s="2007"/>
      <c r="I804" s="2007"/>
      <c r="J804" s="2007"/>
      <c r="K804" s="2007"/>
      <c r="L804" s="2007"/>
      <c r="M804" s="2007"/>
      <c r="N804" s="2007"/>
      <c r="O804" s="2007"/>
      <c r="P804" s="2007"/>
      <c r="Q804" s="2007"/>
      <c r="R804" s="2007"/>
      <c r="S804" s="1813"/>
      <c r="T804" s="1813"/>
      <c r="U804" s="1813"/>
      <c r="V804" s="1786"/>
    </row>
    <row r="805" spans="1:22" ht="63" customHeight="1" x14ac:dyDescent="0.2">
      <c r="A805" s="1787"/>
      <c r="B805" s="1877" t="s">
        <v>68</v>
      </c>
      <c r="C805" s="1878" t="s">
        <v>6</v>
      </c>
      <c r="D805" s="1878" t="s">
        <v>7</v>
      </c>
      <c r="E805" s="1878" t="s">
        <v>8</v>
      </c>
      <c r="F805" s="1880" t="s">
        <v>140</v>
      </c>
      <c r="G805" s="1880" t="s">
        <v>180</v>
      </c>
      <c r="H805" s="1880" t="s">
        <v>224</v>
      </c>
      <c r="I805" s="1881" t="s">
        <v>235</v>
      </c>
      <c r="J805" s="1881" t="s">
        <v>288</v>
      </c>
      <c r="K805" s="1881" t="s">
        <v>323</v>
      </c>
      <c r="L805" s="1881" t="s">
        <v>335</v>
      </c>
      <c r="M805" s="1792" t="s">
        <v>386</v>
      </c>
      <c r="N805" s="1793" t="s">
        <v>410</v>
      </c>
      <c r="O805" s="1793" t="s">
        <v>425</v>
      </c>
      <c r="P805" s="1792" t="s">
        <v>551</v>
      </c>
      <c r="Q805" s="1815" t="s">
        <v>600</v>
      </c>
      <c r="R805" s="1793" t="s">
        <v>653</v>
      </c>
      <c r="S805" s="1793" t="s">
        <v>660</v>
      </c>
      <c r="T805" s="1793" t="s">
        <v>700</v>
      </c>
      <c r="U805" s="1793" t="s">
        <v>704</v>
      </c>
      <c r="V805" s="1794" t="s">
        <v>706</v>
      </c>
    </row>
    <row r="806" spans="1:22" ht="15" x14ac:dyDescent="0.2">
      <c r="A806" s="1889"/>
      <c r="B806" s="1796" t="s">
        <v>490</v>
      </c>
      <c r="C806" s="1798" t="s">
        <v>10</v>
      </c>
      <c r="D806" s="1798" t="s">
        <v>10</v>
      </c>
      <c r="E806" s="1798" t="s">
        <v>10</v>
      </c>
      <c r="F806" s="1798" t="s">
        <v>10</v>
      </c>
      <c r="G806" s="1798" t="s">
        <v>10</v>
      </c>
      <c r="H806" s="1798" t="s">
        <v>10</v>
      </c>
      <c r="I806" s="1798" t="s">
        <v>10</v>
      </c>
      <c r="J806" s="1798" t="s">
        <v>10</v>
      </c>
      <c r="K806" s="1798" t="s">
        <v>10</v>
      </c>
      <c r="L806" s="1798" t="s">
        <v>10</v>
      </c>
      <c r="M806" s="1798" t="s">
        <v>10</v>
      </c>
      <c r="N806" s="1798" t="s">
        <v>10</v>
      </c>
      <c r="O806" s="1798" t="s">
        <v>10</v>
      </c>
      <c r="P806" s="1797">
        <v>24.468</v>
      </c>
      <c r="Q806" s="1817" t="s">
        <v>10</v>
      </c>
      <c r="R806" s="1816" t="s">
        <v>10</v>
      </c>
      <c r="S806" s="1816" t="s">
        <v>10</v>
      </c>
      <c r="T806" s="1816" t="s">
        <v>10</v>
      </c>
      <c r="U806" s="1816" t="s">
        <v>10</v>
      </c>
      <c r="V806" s="1865" t="s">
        <v>10</v>
      </c>
    </row>
    <row r="807" spans="1:22" ht="15" x14ac:dyDescent="0.2">
      <c r="A807" s="1889"/>
      <c r="B807" s="1801" t="s">
        <v>491</v>
      </c>
      <c r="C807" s="1798" t="s">
        <v>10</v>
      </c>
      <c r="D807" s="1798" t="s">
        <v>10</v>
      </c>
      <c r="E807" s="1798" t="s">
        <v>10</v>
      </c>
      <c r="F807" s="1798" t="s">
        <v>10</v>
      </c>
      <c r="G807" s="1798" t="s">
        <v>10</v>
      </c>
      <c r="H807" s="1798" t="s">
        <v>10</v>
      </c>
      <c r="I807" s="1798" t="s">
        <v>10</v>
      </c>
      <c r="J807" s="1798" t="s">
        <v>10</v>
      </c>
      <c r="K807" s="1798" t="s">
        <v>10</v>
      </c>
      <c r="L807" s="1798" t="s">
        <v>10</v>
      </c>
      <c r="M807" s="1798" t="s">
        <v>10</v>
      </c>
      <c r="N807" s="1798" t="s">
        <v>10</v>
      </c>
      <c r="O807" s="1798" t="s">
        <v>10</v>
      </c>
      <c r="P807" s="1797">
        <v>46.828000000000003</v>
      </c>
      <c r="Q807" s="1817" t="s">
        <v>10</v>
      </c>
      <c r="R807" s="1816" t="s">
        <v>10</v>
      </c>
      <c r="S807" s="1816" t="s">
        <v>10</v>
      </c>
      <c r="T807" s="1816" t="s">
        <v>10</v>
      </c>
      <c r="U807" s="1816" t="s">
        <v>10</v>
      </c>
      <c r="V807" s="1818" t="s">
        <v>10</v>
      </c>
    </row>
    <row r="808" spans="1:22" ht="15" x14ac:dyDescent="0.2">
      <c r="A808" s="1889"/>
      <c r="B808" s="1801" t="s">
        <v>492</v>
      </c>
      <c r="C808" s="1798" t="s">
        <v>10</v>
      </c>
      <c r="D808" s="1798" t="s">
        <v>10</v>
      </c>
      <c r="E808" s="1798" t="s">
        <v>10</v>
      </c>
      <c r="F808" s="1798" t="s">
        <v>10</v>
      </c>
      <c r="G808" s="1798" t="s">
        <v>10</v>
      </c>
      <c r="H808" s="1798" t="s">
        <v>10</v>
      </c>
      <c r="I808" s="1798" t="s">
        <v>10</v>
      </c>
      <c r="J808" s="1798" t="s">
        <v>10</v>
      </c>
      <c r="K808" s="1798" t="s">
        <v>10</v>
      </c>
      <c r="L808" s="1798" t="s">
        <v>10</v>
      </c>
      <c r="M808" s="1798" t="s">
        <v>10</v>
      </c>
      <c r="N808" s="1798" t="s">
        <v>10</v>
      </c>
      <c r="O808" s="1798" t="s">
        <v>10</v>
      </c>
      <c r="P808" s="1797">
        <v>21.615000000000002</v>
      </c>
      <c r="Q808" s="1817" t="s">
        <v>10</v>
      </c>
      <c r="R808" s="1816" t="s">
        <v>10</v>
      </c>
      <c r="S808" s="1816" t="s">
        <v>10</v>
      </c>
      <c r="T808" s="1816" t="s">
        <v>10</v>
      </c>
      <c r="U808" s="1816" t="s">
        <v>10</v>
      </c>
      <c r="V808" s="1818" t="s">
        <v>10</v>
      </c>
    </row>
    <row r="809" spans="1:22" ht="15" x14ac:dyDescent="0.2">
      <c r="A809" s="1811"/>
      <c r="B809" s="1803" t="s">
        <v>208</v>
      </c>
      <c r="C809" s="1805" t="s">
        <v>10</v>
      </c>
      <c r="D809" s="1805" t="s">
        <v>10</v>
      </c>
      <c r="E809" s="1805" t="s">
        <v>10</v>
      </c>
      <c r="F809" s="1805" t="s">
        <v>10</v>
      </c>
      <c r="G809" s="1805" t="s">
        <v>10</v>
      </c>
      <c r="H809" s="1805" t="s">
        <v>10</v>
      </c>
      <c r="I809" s="1805" t="s">
        <v>10</v>
      </c>
      <c r="J809" s="1805" t="s">
        <v>10</v>
      </c>
      <c r="K809" s="1805" t="s">
        <v>10</v>
      </c>
      <c r="L809" s="1805" t="s">
        <v>10</v>
      </c>
      <c r="M809" s="1805" t="s">
        <v>10</v>
      </c>
      <c r="N809" s="1805" t="s">
        <v>10</v>
      </c>
      <c r="O809" s="1805" t="s">
        <v>10</v>
      </c>
      <c r="P809" s="1804">
        <v>7.0890000000000004</v>
      </c>
      <c r="Q809" s="1820" t="s">
        <v>10</v>
      </c>
      <c r="R809" s="1819" t="s">
        <v>10</v>
      </c>
      <c r="S809" s="1819" t="s">
        <v>10</v>
      </c>
      <c r="T809" s="1819" t="s">
        <v>10</v>
      </c>
      <c r="U809" s="1819" t="s">
        <v>10</v>
      </c>
      <c r="V809" s="1821" t="s">
        <v>10</v>
      </c>
    </row>
    <row r="810" spans="1:22" ht="3" customHeight="1" x14ac:dyDescent="0.2">
      <c r="B810" s="1852"/>
      <c r="C810" s="1809"/>
      <c r="D810" s="1809"/>
      <c r="V810" s="1811"/>
    </row>
    <row r="811" spans="1:22" ht="63" customHeight="1" x14ac:dyDescent="0.2">
      <c r="B811" s="2004" t="s">
        <v>558</v>
      </c>
      <c r="C811" s="2005"/>
      <c r="D811" s="2005"/>
      <c r="E811" s="2005"/>
      <c r="F811" s="2005"/>
      <c r="G811" s="2005"/>
      <c r="H811" s="2005"/>
      <c r="I811" s="2005"/>
      <c r="J811" s="2005"/>
      <c r="K811" s="2005"/>
      <c r="L811" s="2005"/>
      <c r="M811" s="2005"/>
      <c r="N811" s="2005"/>
      <c r="O811" s="2005"/>
      <c r="P811" s="2005"/>
      <c r="Q811" s="2005"/>
      <c r="R811" s="2005"/>
      <c r="S811" s="1822"/>
      <c r="T811" s="1822"/>
      <c r="U811" s="1822"/>
    </row>
    <row r="813" spans="1:22" ht="63" customHeight="1" x14ac:dyDescent="0.2">
      <c r="A813" s="1785" t="s">
        <v>498</v>
      </c>
      <c r="B813" s="2006" t="s">
        <v>504</v>
      </c>
      <c r="C813" s="2007"/>
      <c r="D813" s="2007"/>
      <c r="E813" s="2007"/>
      <c r="F813" s="2007"/>
      <c r="G813" s="2007"/>
      <c r="H813" s="2007"/>
      <c r="I813" s="2007"/>
      <c r="J813" s="2007"/>
      <c r="K813" s="2007"/>
      <c r="L813" s="2007"/>
      <c r="M813" s="2007"/>
      <c r="N813" s="2007"/>
      <c r="O813" s="2007"/>
      <c r="P813" s="2007"/>
      <c r="Q813" s="2007"/>
      <c r="R813" s="2007"/>
      <c r="S813" s="1813"/>
      <c r="T813" s="1813"/>
      <c r="U813" s="1813"/>
      <c r="V813" s="1786"/>
    </row>
    <row r="814" spans="1:22" ht="63" customHeight="1" x14ac:dyDescent="0.2">
      <c r="A814" s="1787"/>
      <c r="B814" s="1877" t="s">
        <v>68</v>
      </c>
      <c r="C814" s="1878" t="s">
        <v>6</v>
      </c>
      <c r="D814" s="1878" t="s">
        <v>7</v>
      </c>
      <c r="E814" s="1878" t="s">
        <v>8</v>
      </c>
      <c r="F814" s="1880" t="s">
        <v>140</v>
      </c>
      <c r="G814" s="1880" t="s">
        <v>180</v>
      </c>
      <c r="H814" s="1880" t="s">
        <v>224</v>
      </c>
      <c r="I814" s="1881" t="s">
        <v>235</v>
      </c>
      <c r="J814" s="1881" t="s">
        <v>288</v>
      </c>
      <c r="K814" s="1881" t="s">
        <v>323</v>
      </c>
      <c r="L814" s="1881" t="s">
        <v>335</v>
      </c>
      <c r="M814" s="1792" t="s">
        <v>386</v>
      </c>
      <c r="N814" s="1793" t="s">
        <v>410</v>
      </c>
      <c r="O814" s="1793" t="s">
        <v>425</v>
      </c>
      <c r="P814" s="1792" t="s">
        <v>551</v>
      </c>
      <c r="Q814" s="1815" t="s">
        <v>600</v>
      </c>
      <c r="R814" s="1793" t="s">
        <v>653</v>
      </c>
      <c r="S814" s="1793" t="s">
        <v>660</v>
      </c>
      <c r="T814" s="1793" t="s">
        <v>700</v>
      </c>
      <c r="U814" s="1793" t="s">
        <v>704</v>
      </c>
      <c r="V814" s="1794" t="s">
        <v>706</v>
      </c>
    </row>
    <row r="815" spans="1:22" ht="15" x14ac:dyDescent="0.2">
      <c r="A815" s="1889"/>
      <c r="B815" s="1796" t="s">
        <v>490</v>
      </c>
      <c r="C815" s="1798" t="s">
        <v>10</v>
      </c>
      <c r="D815" s="1798" t="s">
        <v>10</v>
      </c>
      <c r="E815" s="1798" t="s">
        <v>10</v>
      </c>
      <c r="F815" s="1798" t="s">
        <v>10</v>
      </c>
      <c r="G815" s="1798" t="s">
        <v>10</v>
      </c>
      <c r="H815" s="1798" t="s">
        <v>10</v>
      </c>
      <c r="I815" s="1798" t="s">
        <v>10</v>
      </c>
      <c r="J815" s="1798" t="s">
        <v>10</v>
      </c>
      <c r="K815" s="1798" t="s">
        <v>10</v>
      </c>
      <c r="L815" s="1798" t="s">
        <v>10</v>
      </c>
      <c r="M815" s="1798" t="s">
        <v>10</v>
      </c>
      <c r="N815" s="1798" t="s">
        <v>10</v>
      </c>
      <c r="O815" s="1798" t="s">
        <v>10</v>
      </c>
      <c r="P815" s="1797">
        <v>55.389000000000003</v>
      </c>
      <c r="Q815" s="1817" t="s">
        <v>10</v>
      </c>
      <c r="R815" s="1816" t="s">
        <v>10</v>
      </c>
      <c r="S815" s="1816" t="s">
        <v>10</v>
      </c>
      <c r="T815" s="1816" t="s">
        <v>10</v>
      </c>
      <c r="U815" s="1816" t="s">
        <v>10</v>
      </c>
      <c r="V815" s="1865" t="s">
        <v>10</v>
      </c>
    </row>
    <row r="816" spans="1:22" ht="15" x14ac:dyDescent="0.2">
      <c r="A816" s="1889"/>
      <c r="B816" s="1801" t="s">
        <v>491</v>
      </c>
      <c r="C816" s="1798" t="s">
        <v>10</v>
      </c>
      <c r="D816" s="1798" t="s">
        <v>10</v>
      </c>
      <c r="E816" s="1798" t="s">
        <v>10</v>
      </c>
      <c r="F816" s="1798" t="s">
        <v>10</v>
      </c>
      <c r="G816" s="1798" t="s">
        <v>10</v>
      </c>
      <c r="H816" s="1798" t="s">
        <v>10</v>
      </c>
      <c r="I816" s="1798" t="s">
        <v>10</v>
      </c>
      <c r="J816" s="1798" t="s">
        <v>10</v>
      </c>
      <c r="K816" s="1798" t="s">
        <v>10</v>
      </c>
      <c r="L816" s="1798" t="s">
        <v>10</v>
      </c>
      <c r="M816" s="1798" t="s">
        <v>10</v>
      </c>
      <c r="N816" s="1798" t="s">
        <v>10</v>
      </c>
      <c r="O816" s="1798" t="s">
        <v>10</v>
      </c>
      <c r="P816" s="1797">
        <v>31.678000000000001</v>
      </c>
      <c r="Q816" s="1817" t="s">
        <v>10</v>
      </c>
      <c r="R816" s="1816" t="s">
        <v>10</v>
      </c>
      <c r="S816" s="1816" t="s">
        <v>10</v>
      </c>
      <c r="T816" s="1816" t="s">
        <v>10</v>
      </c>
      <c r="U816" s="1816" t="s">
        <v>10</v>
      </c>
      <c r="V816" s="1818" t="s">
        <v>10</v>
      </c>
    </row>
    <row r="817" spans="1:22" ht="15" x14ac:dyDescent="0.2">
      <c r="A817" s="1889"/>
      <c r="B817" s="1801" t="s">
        <v>492</v>
      </c>
      <c r="C817" s="1798" t="s">
        <v>10</v>
      </c>
      <c r="D817" s="1798" t="s">
        <v>10</v>
      </c>
      <c r="E817" s="1798" t="s">
        <v>10</v>
      </c>
      <c r="F817" s="1798" t="s">
        <v>10</v>
      </c>
      <c r="G817" s="1798" t="s">
        <v>10</v>
      </c>
      <c r="H817" s="1798" t="s">
        <v>10</v>
      </c>
      <c r="I817" s="1798" t="s">
        <v>10</v>
      </c>
      <c r="J817" s="1798" t="s">
        <v>10</v>
      </c>
      <c r="K817" s="1798" t="s">
        <v>10</v>
      </c>
      <c r="L817" s="1798" t="s">
        <v>10</v>
      </c>
      <c r="M817" s="1798" t="s">
        <v>10</v>
      </c>
      <c r="N817" s="1798" t="s">
        <v>10</v>
      </c>
      <c r="O817" s="1798" t="s">
        <v>10</v>
      </c>
      <c r="P817" s="1797">
        <v>8.5009999999999994</v>
      </c>
      <c r="Q817" s="1817" t="s">
        <v>10</v>
      </c>
      <c r="R817" s="1816" t="s">
        <v>10</v>
      </c>
      <c r="S817" s="1816" t="s">
        <v>10</v>
      </c>
      <c r="T817" s="1816" t="s">
        <v>10</v>
      </c>
      <c r="U817" s="1816" t="s">
        <v>10</v>
      </c>
      <c r="V817" s="1818" t="s">
        <v>10</v>
      </c>
    </row>
    <row r="818" spans="1:22" ht="15" x14ac:dyDescent="0.2">
      <c r="A818" s="1811"/>
      <c r="B818" s="1803" t="s">
        <v>208</v>
      </c>
      <c r="C818" s="1805" t="s">
        <v>10</v>
      </c>
      <c r="D818" s="1805" t="s">
        <v>10</v>
      </c>
      <c r="E818" s="1805" t="s">
        <v>10</v>
      </c>
      <c r="F818" s="1805" t="s">
        <v>10</v>
      </c>
      <c r="G818" s="1805" t="s">
        <v>10</v>
      </c>
      <c r="H818" s="1805" t="s">
        <v>10</v>
      </c>
      <c r="I818" s="1805" t="s">
        <v>10</v>
      </c>
      <c r="J818" s="1805" t="s">
        <v>10</v>
      </c>
      <c r="K818" s="1805" t="s">
        <v>10</v>
      </c>
      <c r="L818" s="1805" t="s">
        <v>10</v>
      </c>
      <c r="M818" s="1805" t="s">
        <v>10</v>
      </c>
      <c r="N818" s="1805" t="s">
        <v>10</v>
      </c>
      <c r="O818" s="1805" t="s">
        <v>10</v>
      </c>
      <c r="P818" s="1804">
        <v>4.4329999999999998</v>
      </c>
      <c r="Q818" s="1820" t="s">
        <v>10</v>
      </c>
      <c r="R818" s="1819" t="s">
        <v>10</v>
      </c>
      <c r="S818" s="1819" t="s">
        <v>10</v>
      </c>
      <c r="T818" s="1819" t="s">
        <v>10</v>
      </c>
      <c r="U818" s="1819" t="s">
        <v>10</v>
      </c>
      <c r="V818" s="1821" t="s">
        <v>10</v>
      </c>
    </row>
    <row r="819" spans="1:22" ht="3" customHeight="1" x14ac:dyDescent="0.2">
      <c r="B819" s="1852"/>
      <c r="C819" s="1809"/>
      <c r="D819" s="1809"/>
    </row>
    <row r="820" spans="1:22" ht="63" customHeight="1" x14ac:dyDescent="0.2">
      <c r="B820" s="2004" t="s">
        <v>558</v>
      </c>
      <c r="C820" s="2005"/>
      <c r="D820" s="2005"/>
      <c r="E820" s="2005"/>
      <c r="F820" s="2005"/>
      <c r="G820" s="2005"/>
      <c r="H820" s="2005"/>
      <c r="I820" s="2005"/>
      <c r="J820" s="2005"/>
      <c r="K820" s="2005"/>
      <c r="L820" s="2005"/>
      <c r="M820" s="2005"/>
      <c r="N820" s="2005"/>
      <c r="O820" s="2005"/>
      <c r="P820" s="2005"/>
      <c r="Q820" s="2005"/>
      <c r="R820" s="2005"/>
      <c r="S820" s="1822"/>
      <c r="T820" s="1822"/>
      <c r="U820" s="1822"/>
    </row>
    <row r="822" spans="1:22" ht="63" customHeight="1" x14ac:dyDescent="0.2">
      <c r="A822" s="1785" t="s">
        <v>499</v>
      </c>
      <c r="B822" s="2006" t="s">
        <v>505</v>
      </c>
      <c r="C822" s="2007"/>
      <c r="D822" s="2007"/>
      <c r="E822" s="2007"/>
      <c r="F822" s="2007"/>
      <c r="G822" s="2007"/>
      <c r="H822" s="2007"/>
      <c r="I822" s="2007"/>
      <c r="J822" s="2007"/>
      <c r="K822" s="2007"/>
      <c r="L822" s="2007"/>
      <c r="M822" s="2007"/>
      <c r="N822" s="2007"/>
      <c r="O822" s="2007"/>
      <c r="P822" s="2007"/>
      <c r="Q822" s="2007"/>
      <c r="R822" s="2007"/>
      <c r="S822" s="1813"/>
      <c r="T822" s="1813"/>
      <c r="U822" s="1813"/>
      <c r="V822" s="1786"/>
    </row>
    <row r="823" spans="1:22" ht="63" customHeight="1" x14ac:dyDescent="0.2">
      <c r="A823" s="1787"/>
      <c r="B823" s="1877" t="s">
        <v>68</v>
      </c>
      <c r="C823" s="1878" t="s">
        <v>6</v>
      </c>
      <c r="D823" s="1878" t="s">
        <v>7</v>
      </c>
      <c r="E823" s="1878" t="s">
        <v>8</v>
      </c>
      <c r="F823" s="1880" t="s">
        <v>140</v>
      </c>
      <c r="G823" s="1880" t="s">
        <v>180</v>
      </c>
      <c r="H823" s="1880" t="s">
        <v>224</v>
      </c>
      <c r="I823" s="1881" t="s">
        <v>235</v>
      </c>
      <c r="J823" s="1881" t="s">
        <v>288</v>
      </c>
      <c r="K823" s="1881" t="s">
        <v>323</v>
      </c>
      <c r="L823" s="1881" t="s">
        <v>335</v>
      </c>
      <c r="M823" s="1792" t="s">
        <v>386</v>
      </c>
      <c r="N823" s="1793" t="s">
        <v>410</v>
      </c>
      <c r="O823" s="1793" t="s">
        <v>425</v>
      </c>
      <c r="P823" s="1792" t="s">
        <v>551</v>
      </c>
      <c r="Q823" s="1815" t="s">
        <v>600</v>
      </c>
      <c r="R823" s="1793" t="s">
        <v>653</v>
      </c>
      <c r="S823" s="1793" t="s">
        <v>660</v>
      </c>
      <c r="T823" s="1793" t="s">
        <v>700</v>
      </c>
      <c r="U823" s="1793" t="s">
        <v>704</v>
      </c>
      <c r="V823" s="1794" t="s">
        <v>706</v>
      </c>
    </row>
    <row r="824" spans="1:22" ht="15" x14ac:dyDescent="0.2">
      <c r="A824" s="1889"/>
      <c r="B824" s="1796" t="s">
        <v>490</v>
      </c>
      <c r="C824" s="1798" t="s">
        <v>10</v>
      </c>
      <c r="D824" s="1798" t="s">
        <v>10</v>
      </c>
      <c r="E824" s="1798" t="s">
        <v>10</v>
      </c>
      <c r="F824" s="1798" t="s">
        <v>10</v>
      </c>
      <c r="G824" s="1798" t="s">
        <v>10</v>
      </c>
      <c r="H824" s="1798" t="s">
        <v>10</v>
      </c>
      <c r="I824" s="1798" t="s">
        <v>10</v>
      </c>
      <c r="J824" s="1798" t="s">
        <v>10</v>
      </c>
      <c r="K824" s="1798" t="s">
        <v>10</v>
      </c>
      <c r="L824" s="1798" t="s">
        <v>10</v>
      </c>
      <c r="M824" s="1798" t="s">
        <v>10</v>
      </c>
      <c r="N824" s="1798" t="s">
        <v>10</v>
      </c>
      <c r="O824" s="1798" t="s">
        <v>10</v>
      </c>
      <c r="P824" s="1797">
        <v>20.554000000000002</v>
      </c>
      <c r="Q824" s="1817" t="s">
        <v>10</v>
      </c>
      <c r="R824" s="1816" t="s">
        <v>10</v>
      </c>
      <c r="S824" s="1816" t="s">
        <v>10</v>
      </c>
      <c r="T824" s="1816" t="s">
        <v>10</v>
      </c>
      <c r="U824" s="1816" t="s">
        <v>10</v>
      </c>
      <c r="V824" s="1865" t="s">
        <v>10</v>
      </c>
    </row>
    <row r="825" spans="1:22" ht="15" x14ac:dyDescent="0.2">
      <c r="A825" s="1889"/>
      <c r="B825" s="1801" t="s">
        <v>491</v>
      </c>
      <c r="C825" s="1798" t="s">
        <v>10</v>
      </c>
      <c r="D825" s="1798" t="s">
        <v>10</v>
      </c>
      <c r="E825" s="1798" t="s">
        <v>10</v>
      </c>
      <c r="F825" s="1798" t="s">
        <v>10</v>
      </c>
      <c r="G825" s="1798" t="s">
        <v>10</v>
      </c>
      <c r="H825" s="1798" t="s">
        <v>10</v>
      </c>
      <c r="I825" s="1798" t="s">
        <v>10</v>
      </c>
      <c r="J825" s="1798" t="s">
        <v>10</v>
      </c>
      <c r="K825" s="1798" t="s">
        <v>10</v>
      </c>
      <c r="L825" s="1798" t="s">
        <v>10</v>
      </c>
      <c r="M825" s="1798" t="s">
        <v>10</v>
      </c>
      <c r="N825" s="1798" t="s">
        <v>10</v>
      </c>
      <c r="O825" s="1798" t="s">
        <v>10</v>
      </c>
      <c r="P825" s="1797">
        <v>42.734000000000002</v>
      </c>
      <c r="Q825" s="1817" t="s">
        <v>10</v>
      </c>
      <c r="R825" s="1816" t="s">
        <v>10</v>
      </c>
      <c r="S825" s="1816" t="s">
        <v>10</v>
      </c>
      <c r="T825" s="1816" t="s">
        <v>10</v>
      </c>
      <c r="U825" s="1816" t="s">
        <v>10</v>
      </c>
      <c r="V825" s="1818" t="s">
        <v>10</v>
      </c>
    </row>
    <row r="826" spans="1:22" ht="15" x14ac:dyDescent="0.2">
      <c r="A826" s="1889"/>
      <c r="B826" s="1801" t="s">
        <v>492</v>
      </c>
      <c r="C826" s="1798" t="s">
        <v>10</v>
      </c>
      <c r="D826" s="1798" t="s">
        <v>10</v>
      </c>
      <c r="E826" s="1798" t="s">
        <v>10</v>
      </c>
      <c r="F826" s="1798" t="s">
        <v>10</v>
      </c>
      <c r="G826" s="1798" t="s">
        <v>10</v>
      </c>
      <c r="H826" s="1798" t="s">
        <v>10</v>
      </c>
      <c r="I826" s="1798" t="s">
        <v>10</v>
      </c>
      <c r="J826" s="1798" t="s">
        <v>10</v>
      </c>
      <c r="K826" s="1798" t="s">
        <v>10</v>
      </c>
      <c r="L826" s="1798" t="s">
        <v>10</v>
      </c>
      <c r="M826" s="1798" t="s">
        <v>10</v>
      </c>
      <c r="N826" s="1798" t="s">
        <v>10</v>
      </c>
      <c r="O826" s="1798" t="s">
        <v>10</v>
      </c>
      <c r="P826" s="1797">
        <v>35.273000000000003</v>
      </c>
      <c r="Q826" s="1817" t="s">
        <v>10</v>
      </c>
      <c r="R826" s="1816" t="s">
        <v>10</v>
      </c>
      <c r="S826" s="1816" t="s">
        <v>10</v>
      </c>
      <c r="T826" s="1816" t="s">
        <v>10</v>
      </c>
      <c r="U826" s="1816" t="s">
        <v>10</v>
      </c>
      <c r="V826" s="1818" t="s">
        <v>10</v>
      </c>
    </row>
    <row r="827" spans="1:22" ht="15" x14ac:dyDescent="0.2">
      <c r="A827" s="1811"/>
      <c r="B827" s="1803" t="s">
        <v>208</v>
      </c>
      <c r="C827" s="1805" t="s">
        <v>10</v>
      </c>
      <c r="D827" s="1805" t="s">
        <v>10</v>
      </c>
      <c r="E827" s="1805" t="s">
        <v>10</v>
      </c>
      <c r="F827" s="1805" t="s">
        <v>10</v>
      </c>
      <c r="G827" s="1805" t="s">
        <v>10</v>
      </c>
      <c r="H827" s="1805" t="s">
        <v>10</v>
      </c>
      <c r="I827" s="1805" t="s">
        <v>10</v>
      </c>
      <c r="J827" s="1805" t="s">
        <v>10</v>
      </c>
      <c r="K827" s="1805" t="s">
        <v>10</v>
      </c>
      <c r="L827" s="1805" t="s">
        <v>10</v>
      </c>
      <c r="M827" s="1805" t="s">
        <v>10</v>
      </c>
      <c r="N827" s="1805" t="s">
        <v>10</v>
      </c>
      <c r="O827" s="1805" t="s">
        <v>10</v>
      </c>
      <c r="P827" s="1804">
        <v>1.4390000000000001</v>
      </c>
      <c r="Q827" s="1820" t="s">
        <v>10</v>
      </c>
      <c r="R827" s="1819" t="s">
        <v>10</v>
      </c>
      <c r="S827" s="1819" t="s">
        <v>10</v>
      </c>
      <c r="T827" s="1819" t="s">
        <v>10</v>
      </c>
      <c r="U827" s="1819" t="s">
        <v>10</v>
      </c>
      <c r="V827" s="1821" t="s">
        <v>10</v>
      </c>
    </row>
    <row r="828" spans="1:22" ht="3" customHeight="1" x14ac:dyDescent="0.2">
      <c r="B828" s="1852"/>
      <c r="C828" s="1809"/>
      <c r="D828" s="1809"/>
    </row>
    <row r="829" spans="1:22" ht="63" customHeight="1" x14ac:dyDescent="0.2">
      <c r="B829" s="2004" t="s">
        <v>558</v>
      </c>
      <c r="C829" s="2005"/>
      <c r="D829" s="2005"/>
      <c r="E829" s="2005"/>
      <c r="F829" s="2005"/>
      <c r="G829" s="2005"/>
      <c r="H829" s="2005"/>
      <c r="I829" s="2005"/>
      <c r="J829" s="2005"/>
      <c r="K829" s="2005"/>
      <c r="L829" s="2005"/>
      <c r="M829" s="2005"/>
      <c r="N829" s="2005"/>
      <c r="O829" s="2005"/>
      <c r="P829" s="2005"/>
      <c r="Q829" s="2005"/>
      <c r="R829" s="2005"/>
      <c r="S829" s="1822"/>
      <c r="T829" s="1822"/>
      <c r="U829" s="1822"/>
    </row>
    <row r="831" spans="1:22" ht="63" customHeight="1" x14ac:dyDescent="0.2">
      <c r="A831" s="1785" t="s">
        <v>500</v>
      </c>
      <c r="B831" s="2006" t="s">
        <v>506</v>
      </c>
      <c r="C831" s="2007"/>
      <c r="D831" s="2007"/>
      <c r="E831" s="2007"/>
      <c r="F831" s="2007"/>
      <c r="G831" s="2007"/>
      <c r="H831" s="2007"/>
      <c r="I831" s="2007"/>
      <c r="J831" s="2007"/>
      <c r="K831" s="2007"/>
      <c r="L831" s="2007"/>
      <c r="M831" s="2007"/>
      <c r="N831" s="2007"/>
      <c r="O831" s="2007"/>
      <c r="P831" s="2007"/>
      <c r="Q831" s="2007"/>
      <c r="R831" s="2007"/>
      <c r="S831" s="1813"/>
      <c r="T831" s="1813"/>
      <c r="U831" s="1813"/>
      <c r="V831" s="1786"/>
    </row>
    <row r="832" spans="1:22" ht="63" customHeight="1" x14ac:dyDescent="0.2">
      <c r="A832" s="1787"/>
      <c r="B832" s="1877" t="s">
        <v>68</v>
      </c>
      <c r="C832" s="1878" t="s">
        <v>6</v>
      </c>
      <c r="D832" s="1878" t="s">
        <v>7</v>
      </c>
      <c r="E832" s="1878" t="s">
        <v>8</v>
      </c>
      <c r="F832" s="1880" t="s">
        <v>140</v>
      </c>
      <c r="G832" s="1880" t="s">
        <v>180</v>
      </c>
      <c r="H832" s="1880" t="s">
        <v>224</v>
      </c>
      <c r="I832" s="1881" t="s">
        <v>235</v>
      </c>
      <c r="J832" s="1881" t="s">
        <v>288</v>
      </c>
      <c r="K832" s="1881" t="s">
        <v>323</v>
      </c>
      <c r="L832" s="1881" t="s">
        <v>335</v>
      </c>
      <c r="M832" s="1792" t="s">
        <v>386</v>
      </c>
      <c r="N832" s="1793" t="s">
        <v>410</v>
      </c>
      <c r="O832" s="1793" t="s">
        <v>425</v>
      </c>
      <c r="P832" s="1792" t="s">
        <v>551</v>
      </c>
      <c r="Q832" s="1815" t="s">
        <v>600</v>
      </c>
      <c r="R832" s="1793" t="s">
        <v>653</v>
      </c>
      <c r="S832" s="1793" t="s">
        <v>660</v>
      </c>
      <c r="T832" s="1793" t="s">
        <v>700</v>
      </c>
      <c r="U832" s="1793" t="s">
        <v>704</v>
      </c>
      <c r="V832" s="1794" t="s">
        <v>706</v>
      </c>
    </row>
    <row r="833" spans="1:22" ht="15" x14ac:dyDescent="0.2">
      <c r="A833" s="1889"/>
      <c r="B833" s="1796" t="s">
        <v>490</v>
      </c>
      <c r="C833" s="1798" t="s">
        <v>10</v>
      </c>
      <c r="D833" s="1798" t="s">
        <v>10</v>
      </c>
      <c r="E833" s="1798" t="s">
        <v>10</v>
      </c>
      <c r="F833" s="1798" t="s">
        <v>10</v>
      </c>
      <c r="G833" s="1798" t="s">
        <v>10</v>
      </c>
      <c r="H833" s="1798" t="s">
        <v>10</v>
      </c>
      <c r="I833" s="1798" t="s">
        <v>10</v>
      </c>
      <c r="J833" s="1798" t="s">
        <v>10</v>
      </c>
      <c r="K833" s="1798" t="s">
        <v>10</v>
      </c>
      <c r="L833" s="1798" t="s">
        <v>10</v>
      </c>
      <c r="M833" s="1798" t="s">
        <v>10</v>
      </c>
      <c r="N833" s="1798" t="s">
        <v>10</v>
      </c>
      <c r="O833" s="1798" t="s">
        <v>10</v>
      </c>
      <c r="P833" s="1797">
        <v>43.384</v>
      </c>
      <c r="Q833" s="1817" t="s">
        <v>10</v>
      </c>
      <c r="R833" s="1816" t="s">
        <v>10</v>
      </c>
      <c r="S833" s="1816" t="s">
        <v>10</v>
      </c>
      <c r="T833" s="1816" t="s">
        <v>10</v>
      </c>
      <c r="U833" s="1816" t="s">
        <v>10</v>
      </c>
      <c r="V833" s="1865" t="s">
        <v>10</v>
      </c>
    </row>
    <row r="834" spans="1:22" ht="15" x14ac:dyDescent="0.2">
      <c r="A834" s="1889"/>
      <c r="B834" s="1801" t="s">
        <v>491</v>
      </c>
      <c r="C834" s="1798" t="s">
        <v>10</v>
      </c>
      <c r="D834" s="1798" t="s">
        <v>10</v>
      </c>
      <c r="E834" s="1798" t="s">
        <v>10</v>
      </c>
      <c r="F834" s="1798" t="s">
        <v>10</v>
      </c>
      <c r="G834" s="1798" t="s">
        <v>10</v>
      </c>
      <c r="H834" s="1798" t="s">
        <v>10</v>
      </c>
      <c r="I834" s="1798" t="s">
        <v>10</v>
      </c>
      <c r="J834" s="1798" t="s">
        <v>10</v>
      </c>
      <c r="K834" s="1798" t="s">
        <v>10</v>
      </c>
      <c r="L834" s="1798" t="s">
        <v>10</v>
      </c>
      <c r="M834" s="1798" t="s">
        <v>10</v>
      </c>
      <c r="N834" s="1798" t="s">
        <v>10</v>
      </c>
      <c r="O834" s="1798" t="s">
        <v>10</v>
      </c>
      <c r="P834" s="1797">
        <v>38.340000000000003</v>
      </c>
      <c r="Q834" s="1817" t="s">
        <v>10</v>
      </c>
      <c r="R834" s="1816" t="s">
        <v>10</v>
      </c>
      <c r="S834" s="1816" t="s">
        <v>10</v>
      </c>
      <c r="T834" s="1816" t="s">
        <v>10</v>
      </c>
      <c r="U834" s="1816" t="s">
        <v>10</v>
      </c>
      <c r="V834" s="1818" t="s">
        <v>10</v>
      </c>
    </row>
    <row r="835" spans="1:22" ht="15" x14ac:dyDescent="0.2">
      <c r="A835" s="1889"/>
      <c r="B835" s="1801" t="s">
        <v>492</v>
      </c>
      <c r="C835" s="1798" t="s">
        <v>10</v>
      </c>
      <c r="D835" s="1798" t="s">
        <v>10</v>
      </c>
      <c r="E835" s="1798" t="s">
        <v>10</v>
      </c>
      <c r="F835" s="1798" t="s">
        <v>10</v>
      </c>
      <c r="G835" s="1798" t="s">
        <v>10</v>
      </c>
      <c r="H835" s="1798" t="s">
        <v>10</v>
      </c>
      <c r="I835" s="1798" t="s">
        <v>10</v>
      </c>
      <c r="J835" s="1798" t="s">
        <v>10</v>
      </c>
      <c r="K835" s="1798" t="s">
        <v>10</v>
      </c>
      <c r="L835" s="1798" t="s">
        <v>10</v>
      </c>
      <c r="M835" s="1798" t="s">
        <v>10</v>
      </c>
      <c r="N835" s="1798" t="s">
        <v>10</v>
      </c>
      <c r="O835" s="1798" t="s">
        <v>10</v>
      </c>
      <c r="P835" s="1797">
        <v>13.234</v>
      </c>
      <c r="Q835" s="1817" t="s">
        <v>10</v>
      </c>
      <c r="R835" s="1816" t="s">
        <v>10</v>
      </c>
      <c r="S835" s="1816" t="s">
        <v>10</v>
      </c>
      <c r="T835" s="1816" t="s">
        <v>10</v>
      </c>
      <c r="U835" s="1816" t="s">
        <v>10</v>
      </c>
      <c r="V835" s="1818" t="s">
        <v>10</v>
      </c>
    </row>
    <row r="836" spans="1:22" ht="15" x14ac:dyDescent="0.2">
      <c r="A836" s="1811"/>
      <c r="B836" s="1803" t="s">
        <v>208</v>
      </c>
      <c r="C836" s="1805" t="s">
        <v>10</v>
      </c>
      <c r="D836" s="1805" t="s">
        <v>10</v>
      </c>
      <c r="E836" s="1805" t="s">
        <v>10</v>
      </c>
      <c r="F836" s="1805" t="s">
        <v>10</v>
      </c>
      <c r="G836" s="1805" t="s">
        <v>10</v>
      </c>
      <c r="H836" s="1805" t="s">
        <v>10</v>
      </c>
      <c r="I836" s="1805" t="s">
        <v>10</v>
      </c>
      <c r="J836" s="1805" t="s">
        <v>10</v>
      </c>
      <c r="K836" s="1805" t="s">
        <v>10</v>
      </c>
      <c r="L836" s="1805" t="s">
        <v>10</v>
      </c>
      <c r="M836" s="1805" t="s">
        <v>10</v>
      </c>
      <c r="N836" s="1805" t="s">
        <v>10</v>
      </c>
      <c r="O836" s="1805" t="s">
        <v>10</v>
      </c>
      <c r="P836" s="1804">
        <v>5.0419999999999998</v>
      </c>
      <c r="Q836" s="1820" t="s">
        <v>10</v>
      </c>
      <c r="R836" s="1819" t="s">
        <v>10</v>
      </c>
      <c r="S836" s="1819" t="s">
        <v>10</v>
      </c>
      <c r="T836" s="1819" t="s">
        <v>10</v>
      </c>
      <c r="U836" s="1819" t="s">
        <v>10</v>
      </c>
      <c r="V836" s="1821" t="s">
        <v>10</v>
      </c>
    </row>
    <row r="837" spans="1:22" ht="3" customHeight="1" x14ac:dyDescent="0.2">
      <c r="B837" s="1852"/>
      <c r="C837" s="1809"/>
      <c r="D837" s="1809"/>
    </row>
    <row r="838" spans="1:22" ht="63" customHeight="1" x14ac:dyDescent="0.2">
      <c r="B838" s="2004" t="s">
        <v>558</v>
      </c>
      <c r="C838" s="2005"/>
      <c r="D838" s="2005"/>
      <c r="E838" s="2005"/>
      <c r="F838" s="2005"/>
      <c r="G838" s="2005"/>
      <c r="H838" s="2005"/>
      <c r="I838" s="2005"/>
      <c r="J838" s="2005"/>
      <c r="K838" s="2005"/>
      <c r="L838" s="2005"/>
      <c r="M838" s="2005"/>
      <c r="N838" s="2005"/>
      <c r="O838" s="2005"/>
      <c r="P838" s="2005"/>
      <c r="Q838" s="2005"/>
      <c r="R838" s="2005"/>
      <c r="S838" s="1822"/>
      <c r="T838" s="1822"/>
      <c r="U838" s="1822"/>
    </row>
    <row r="840" spans="1:22" ht="63" customHeight="1" x14ac:dyDescent="0.2">
      <c r="A840" s="1785" t="s">
        <v>501</v>
      </c>
      <c r="B840" s="2006" t="s">
        <v>507</v>
      </c>
      <c r="C840" s="2007"/>
      <c r="D840" s="2007"/>
      <c r="E840" s="2007"/>
      <c r="F840" s="2007"/>
      <c r="G840" s="2007"/>
      <c r="H840" s="2007"/>
      <c r="I840" s="2007"/>
      <c r="J840" s="2007"/>
      <c r="K840" s="2007"/>
      <c r="L840" s="2007"/>
      <c r="M840" s="2007"/>
      <c r="N840" s="2007"/>
      <c r="O840" s="2007"/>
      <c r="P840" s="2007"/>
      <c r="Q840" s="2007"/>
      <c r="R840" s="2007"/>
      <c r="S840" s="1813"/>
      <c r="T840" s="1813"/>
      <c r="U840" s="1813"/>
      <c r="V840" s="1786"/>
    </row>
    <row r="841" spans="1:22" ht="63" customHeight="1" x14ac:dyDescent="0.2">
      <c r="A841" s="1787"/>
      <c r="B841" s="1877" t="s">
        <v>68</v>
      </c>
      <c r="C841" s="1878" t="s">
        <v>6</v>
      </c>
      <c r="D841" s="1878" t="s">
        <v>7</v>
      </c>
      <c r="E841" s="1878" t="s">
        <v>8</v>
      </c>
      <c r="F841" s="1880" t="s">
        <v>140</v>
      </c>
      <c r="G841" s="1880" t="s">
        <v>180</v>
      </c>
      <c r="H841" s="1880" t="s">
        <v>224</v>
      </c>
      <c r="I841" s="1881" t="s">
        <v>235</v>
      </c>
      <c r="J841" s="1881" t="s">
        <v>288</v>
      </c>
      <c r="K841" s="1881" t="s">
        <v>323</v>
      </c>
      <c r="L841" s="1881" t="s">
        <v>335</v>
      </c>
      <c r="M841" s="1792" t="s">
        <v>386</v>
      </c>
      <c r="N841" s="1793" t="s">
        <v>410</v>
      </c>
      <c r="O841" s="1793" t="s">
        <v>425</v>
      </c>
      <c r="P841" s="1792" t="s">
        <v>551</v>
      </c>
      <c r="Q841" s="1815" t="s">
        <v>600</v>
      </c>
      <c r="R841" s="1793" t="s">
        <v>653</v>
      </c>
      <c r="S841" s="1793" t="s">
        <v>660</v>
      </c>
      <c r="T841" s="1793" t="s">
        <v>700</v>
      </c>
      <c r="U841" s="1793" t="s">
        <v>704</v>
      </c>
      <c r="V841" s="1794" t="s">
        <v>706</v>
      </c>
    </row>
    <row r="842" spans="1:22" ht="15" x14ac:dyDescent="0.2">
      <c r="A842" s="1889"/>
      <c r="B842" s="1796" t="s">
        <v>490</v>
      </c>
      <c r="C842" s="1798" t="s">
        <v>10</v>
      </c>
      <c r="D842" s="1798" t="s">
        <v>10</v>
      </c>
      <c r="E842" s="1798" t="s">
        <v>10</v>
      </c>
      <c r="F842" s="1798" t="s">
        <v>10</v>
      </c>
      <c r="G842" s="1798" t="s">
        <v>10</v>
      </c>
      <c r="H842" s="1798" t="s">
        <v>10</v>
      </c>
      <c r="I842" s="1798" t="s">
        <v>10</v>
      </c>
      <c r="J842" s="1798" t="s">
        <v>10</v>
      </c>
      <c r="K842" s="1798" t="s">
        <v>10</v>
      </c>
      <c r="L842" s="1798" t="s">
        <v>10</v>
      </c>
      <c r="M842" s="1798" t="s">
        <v>10</v>
      </c>
      <c r="N842" s="1798" t="s">
        <v>10</v>
      </c>
      <c r="O842" s="1798" t="s">
        <v>10</v>
      </c>
      <c r="P842" s="1797">
        <v>32.368000000000002</v>
      </c>
      <c r="Q842" s="1817" t="s">
        <v>10</v>
      </c>
      <c r="R842" s="1816" t="s">
        <v>10</v>
      </c>
      <c r="S842" s="1816" t="s">
        <v>10</v>
      </c>
      <c r="T842" s="1816" t="s">
        <v>10</v>
      </c>
      <c r="U842" s="1816" t="s">
        <v>10</v>
      </c>
      <c r="V842" s="1865" t="s">
        <v>10</v>
      </c>
    </row>
    <row r="843" spans="1:22" ht="15" x14ac:dyDescent="0.2">
      <c r="A843" s="1889"/>
      <c r="B843" s="1801" t="s">
        <v>491</v>
      </c>
      <c r="C843" s="1798" t="s">
        <v>10</v>
      </c>
      <c r="D843" s="1798" t="s">
        <v>10</v>
      </c>
      <c r="E843" s="1798" t="s">
        <v>10</v>
      </c>
      <c r="F843" s="1798" t="s">
        <v>10</v>
      </c>
      <c r="G843" s="1798" t="s">
        <v>10</v>
      </c>
      <c r="H843" s="1798" t="s">
        <v>10</v>
      </c>
      <c r="I843" s="1798" t="s">
        <v>10</v>
      </c>
      <c r="J843" s="1798" t="s">
        <v>10</v>
      </c>
      <c r="K843" s="1798" t="s">
        <v>10</v>
      </c>
      <c r="L843" s="1798" t="s">
        <v>10</v>
      </c>
      <c r="M843" s="1798" t="s">
        <v>10</v>
      </c>
      <c r="N843" s="1798" t="s">
        <v>10</v>
      </c>
      <c r="O843" s="1798" t="s">
        <v>10</v>
      </c>
      <c r="P843" s="1797">
        <v>36.734999999999999</v>
      </c>
      <c r="Q843" s="1817" t="s">
        <v>10</v>
      </c>
      <c r="R843" s="1816" t="s">
        <v>10</v>
      </c>
      <c r="S843" s="1816" t="s">
        <v>10</v>
      </c>
      <c r="T843" s="1816" t="s">
        <v>10</v>
      </c>
      <c r="U843" s="1816" t="s">
        <v>10</v>
      </c>
      <c r="V843" s="1818" t="s">
        <v>10</v>
      </c>
    </row>
    <row r="844" spans="1:22" ht="15" x14ac:dyDescent="0.2">
      <c r="A844" s="1889"/>
      <c r="B844" s="1801" t="s">
        <v>492</v>
      </c>
      <c r="C844" s="1798" t="s">
        <v>10</v>
      </c>
      <c r="D844" s="1798" t="s">
        <v>10</v>
      </c>
      <c r="E844" s="1798" t="s">
        <v>10</v>
      </c>
      <c r="F844" s="1798" t="s">
        <v>10</v>
      </c>
      <c r="G844" s="1798" t="s">
        <v>10</v>
      </c>
      <c r="H844" s="1798" t="s">
        <v>10</v>
      </c>
      <c r="I844" s="1798" t="s">
        <v>10</v>
      </c>
      <c r="J844" s="1798" t="s">
        <v>10</v>
      </c>
      <c r="K844" s="1798" t="s">
        <v>10</v>
      </c>
      <c r="L844" s="1798" t="s">
        <v>10</v>
      </c>
      <c r="M844" s="1798" t="s">
        <v>10</v>
      </c>
      <c r="N844" s="1798" t="s">
        <v>10</v>
      </c>
      <c r="O844" s="1798" t="s">
        <v>10</v>
      </c>
      <c r="P844" s="1797">
        <v>26.36</v>
      </c>
      <c r="Q844" s="1817" t="s">
        <v>10</v>
      </c>
      <c r="R844" s="1816" t="s">
        <v>10</v>
      </c>
      <c r="S844" s="1816" t="s">
        <v>10</v>
      </c>
      <c r="T844" s="1816" t="s">
        <v>10</v>
      </c>
      <c r="U844" s="1816" t="s">
        <v>10</v>
      </c>
      <c r="V844" s="1818" t="s">
        <v>10</v>
      </c>
    </row>
    <row r="845" spans="1:22" ht="15" x14ac:dyDescent="0.2">
      <c r="A845" s="1811"/>
      <c r="B845" s="1803" t="s">
        <v>208</v>
      </c>
      <c r="C845" s="1805" t="s">
        <v>10</v>
      </c>
      <c r="D845" s="1805" t="s">
        <v>10</v>
      </c>
      <c r="E845" s="1805" t="s">
        <v>10</v>
      </c>
      <c r="F845" s="1805" t="s">
        <v>10</v>
      </c>
      <c r="G845" s="1805" t="s">
        <v>10</v>
      </c>
      <c r="H845" s="1805" t="s">
        <v>10</v>
      </c>
      <c r="I845" s="1805" t="s">
        <v>10</v>
      </c>
      <c r="J845" s="1805" t="s">
        <v>10</v>
      </c>
      <c r="K845" s="1805" t="s">
        <v>10</v>
      </c>
      <c r="L845" s="1805" t="s">
        <v>10</v>
      </c>
      <c r="M845" s="1805" t="s">
        <v>10</v>
      </c>
      <c r="N845" s="1805" t="s">
        <v>10</v>
      </c>
      <c r="O845" s="1805" t="s">
        <v>10</v>
      </c>
      <c r="P845" s="1804">
        <v>4.5380000000000003</v>
      </c>
      <c r="Q845" s="1820" t="s">
        <v>10</v>
      </c>
      <c r="R845" s="1819" t="s">
        <v>10</v>
      </c>
      <c r="S845" s="1819" t="s">
        <v>10</v>
      </c>
      <c r="T845" s="1819" t="s">
        <v>10</v>
      </c>
      <c r="U845" s="1819" t="s">
        <v>10</v>
      </c>
      <c r="V845" s="1821" t="s">
        <v>10</v>
      </c>
    </row>
    <row r="846" spans="1:22" ht="3" customHeight="1" x14ac:dyDescent="0.2">
      <c r="B846" s="1852"/>
      <c r="C846" s="1809"/>
      <c r="D846" s="1809"/>
      <c r="V846" s="1811"/>
    </row>
    <row r="847" spans="1:22" ht="63" customHeight="1" x14ac:dyDescent="0.2">
      <c r="B847" s="2004" t="s">
        <v>558</v>
      </c>
      <c r="C847" s="2005"/>
      <c r="D847" s="2005"/>
      <c r="E847" s="2005"/>
      <c r="F847" s="2005"/>
      <c r="G847" s="2005"/>
      <c r="H847" s="2005"/>
      <c r="I847" s="2005"/>
      <c r="J847" s="2005"/>
      <c r="K847" s="2005"/>
      <c r="L847" s="2005"/>
      <c r="M847" s="2005"/>
      <c r="N847" s="2005"/>
      <c r="O847" s="2005"/>
      <c r="P847" s="2005"/>
      <c r="Q847" s="2005"/>
      <c r="R847" s="2005"/>
      <c r="S847" s="1822"/>
      <c r="T847" s="1822"/>
      <c r="U847" s="1822"/>
    </row>
    <row r="849" spans="1:22" ht="63" customHeight="1" x14ac:dyDescent="0.2">
      <c r="A849" s="1785" t="s">
        <v>508</v>
      </c>
      <c r="B849" s="2006" t="s">
        <v>555</v>
      </c>
      <c r="C849" s="2007"/>
      <c r="D849" s="2007"/>
      <c r="E849" s="2007"/>
      <c r="F849" s="2007"/>
      <c r="G849" s="2007"/>
      <c r="H849" s="2007"/>
      <c r="I849" s="2007"/>
      <c r="J849" s="2007"/>
      <c r="K849" s="2007"/>
      <c r="L849" s="2007"/>
      <c r="M849" s="2007"/>
      <c r="N849" s="2007"/>
      <c r="O849" s="2007"/>
      <c r="P849" s="2007"/>
      <c r="Q849" s="2007"/>
      <c r="R849" s="2007"/>
      <c r="S849" s="1813"/>
      <c r="T849" s="1813"/>
      <c r="U849" s="1813"/>
      <c r="V849" s="1786"/>
    </row>
    <row r="850" spans="1:22" ht="63" customHeight="1" x14ac:dyDescent="0.2">
      <c r="A850" s="1787"/>
      <c r="B850" s="1877" t="s">
        <v>68</v>
      </c>
      <c r="C850" s="1878" t="s">
        <v>6</v>
      </c>
      <c r="D850" s="1878" t="s">
        <v>7</v>
      </c>
      <c r="E850" s="1878" t="s">
        <v>8</v>
      </c>
      <c r="F850" s="1880" t="s">
        <v>140</v>
      </c>
      <c r="G850" s="1880" t="s">
        <v>179</v>
      </c>
      <c r="H850" s="1880" t="s">
        <v>224</v>
      </c>
      <c r="I850" s="1881" t="s">
        <v>235</v>
      </c>
      <c r="J850" s="1881" t="s">
        <v>288</v>
      </c>
      <c r="K850" s="1881" t="s">
        <v>323</v>
      </c>
      <c r="L850" s="1881" t="s">
        <v>335</v>
      </c>
      <c r="M850" s="1792" t="s">
        <v>386</v>
      </c>
      <c r="N850" s="1793" t="s">
        <v>410</v>
      </c>
      <c r="O850" s="1793" t="s">
        <v>425</v>
      </c>
      <c r="P850" s="1792" t="s">
        <v>509</v>
      </c>
      <c r="Q850" s="1792" t="s">
        <v>600</v>
      </c>
      <c r="R850" s="1792" t="s">
        <v>653</v>
      </c>
      <c r="S850" s="1793" t="s">
        <v>660</v>
      </c>
      <c r="T850" s="1793" t="s">
        <v>700</v>
      </c>
      <c r="U850" s="1793" t="s">
        <v>704</v>
      </c>
      <c r="V850" s="1794" t="s">
        <v>706</v>
      </c>
    </row>
    <row r="851" spans="1:22" ht="15" x14ac:dyDescent="0.2">
      <c r="A851" s="1889"/>
      <c r="B851" s="1796" t="s">
        <v>29</v>
      </c>
      <c r="C851" s="1798" t="s">
        <v>10</v>
      </c>
      <c r="D851" s="1798" t="s">
        <v>10</v>
      </c>
      <c r="E851" s="1798" t="s">
        <v>10</v>
      </c>
      <c r="F851" s="1798" t="s">
        <v>10</v>
      </c>
      <c r="G851" s="1798" t="s">
        <v>10</v>
      </c>
      <c r="H851" s="1798" t="s">
        <v>10</v>
      </c>
      <c r="I851" s="1798" t="s">
        <v>10</v>
      </c>
      <c r="J851" s="1798" t="s">
        <v>10</v>
      </c>
      <c r="K851" s="1798" t="s">
        <v>10</v>
      </c>
      <c r="L851" s="1798" t="s">
        <v>10</v>
      </c>
      <c r="M851" s="1798" t="s">
        <v>10</v>
      </c>
      <c r="N851" s="1798" t="s">
        <v>10</v>
      </c>
      <c r="O851" s="1798" t="s">
        <v>10</v>
      </c>
      <c r="P851" s="1797">
        <v>2.5920000000000001</v>
      </c>
      <c r="Q851" s="1817" t="s">
        <v>10</v>
      </c>
      <c r="R851" s="1816" t="s">
        <v>10</v>
      </c>
      <c r="S851" s="1816" t="s">
        <v>10</v>
      </c>
      <c r="T851" s="1816" t="s">
        <v>10</v>
      </c>
      <c r="U851" s="1816" t="s">
        <v>10</v>
      </c>
      <c r="V851" s="1865" t="s">
        <v>10</v>
      </c>
    </row>
    <row r="852" spans="1:22" ht="15" x14ac:dyDescent="0.2">
      <c r="A852" s="1889"/>
      <c r="B852" s="1801" t="s">
        <v>30</v>
      </c>
      <c r="C852" s="1798" t="s">
        <v>10</v>
      </c>
      <c r="D852" s="1798" t="s">
        <v>10</v>
      </c>
      <c r="E852" s="1798" t="s">
        <v>10</v>
      </c>
      <c r="F852" s="1798" t="s">
        <v>10</v>
      </c>
      <c r="G852" s="1798" t="s">
        <v>10</v>
      </c>
      <c r="H852" s="1798" t="s">
        <v>10</v>
      </c>
      <c r="I852" s="1798" t="s">
        <v>10</v>
      </c>
      <c r="J852" s="1798" t="s">
        <v>10</v>
      </c>
      <c r="K852" s="1798" t="s">
        <v>10</v>
      </c>
      <c r="L852" s="1798" t="s">
        <v>10</v>
      </c>
      <c r="M852" s="1798" t="s">
        <v>10</v>
      </c>
      <c r="N852" s="1798" t="s">
        <v>10</v>
      </c>
      <c r="O852" s="1798" t="s">
        <v>10</v>
      </c>
      <c r="P852" s="1797">
        <v>4.2249999999999996</v>
      </c>
      <c r="Q852" s="1817" t="s">
        <v>10</v>
      </c>
      <c r="R852" s="1816" t="s">
        <v>10</v>
      </c>
      <c r="S852" s="1816" t="s">
        <v>10</v>
      </c>
      <c r="T852" s="1816" t="s">
        <v>10</v>
      </c>
      <c r="U852" s="1816" t="s">
        <v>10</v>
      </c>
      <c r="V852" s="1818" t="s">
        <v>10</v>
      </c>
    </row>
    <row r="853" spans="1:22" ht="15" x14ac:dyDescent="0.2">
      <c r="A853" s="1889"/>
      <c r="B853" s="1801" t="s">
        <v>28</v>
      </c>
      <c r="C853" s="1798" t="s">
        <v>10</v>
      </c>
      <c r="D853" s="1798" t="s">
        <v>10</v>
      </c>
      <c r="E853" s="1798" t="s">
        <v>10</v>
      </c>
      <c r="F853" s="1798" t="s">
        <v>10</v>
      </c>
      <c r="G853" s="1798" t="s">
        <v>10</v>
      </c>
      <c r="H853" s="1798" t="s">
        <v>10</v>
      </c>
      <c r="I853" s="1798" t="s">
        <v>10</v>
      </c>
      <c r="J853" s="1798" t="s">
        <v>10</v>
      </c>
      <c r="K853" s="1798" t="s">
        <v>10</v>
      </c>
      <c r="L853" s="1798" t="s">
        <v>10</v>
      </c>
      <c r="M853" s="1798" t="s">
        <v>10</v>
      </c>
      <c r="N853" s="1798" t="s">
        <v>10</v>
      </c>
      <c r="O853" s="1798" t="s">
        <v>10</v>
      </c>
      <c r="P853" s="1797">
        <v>22.286999999999999</v>
      </c>
      <c r="Q853" s="1817" t="s">
        <v>10</v>
      </c>
      <c r="R853" s="1816" t="s">
        <v>10</v>
      </c>
      <c r="S853" s="1816" t="s">
        <v>10</v>
      </c>
      <c r="T853" s="1816" t="s">
        <v>10</v>
      </c>
      <c r="U853" s="1816" t="s">
        <v>10</v>
      </c>
      <c r="V853" s="1818" t="s">
        <v>10</v>
      </c>
    </row>
    <row r="854" spans="1:22" ht="15" x14ac:dyDescent="0.2">
      <c r="A854" s="1890"/>
      <c r="B854" s="1801" t="s">
        <v>31</v>
      </c>
      <c r="C854" s="1798" t="s">
        <v>10</v>
      </c>
      <c r="D854" s="1798" t="s">
        <v>10</v>
      </c>
      <c r="E854" s="1798" t="s">
        <v>10</v>
      </c>
      <c r="F854" s="1798" t="s">
        <v>10</v>
      </c>
      <c r="G854" s="1798" t="s">
        <v>10</v>
      </c>
      <c r="H854" s="1798" t="s">
        <v>10</v>
      </c>
      <c r="I854" s="1798" t="s">
        <v>10</v>
      </c>
      <c r="J854" s="1798" t="s">
        <v>10</v>
      </c>
      <c r="K854" s="1798" t="s">
        <v>10</v>
      </c>
      <c r="L854" s="1798" t="s">
        <v>10</v>
      </c>
      <c r="M854" s="1798" t="s">
        <v>10</v>
      </c>
      <c r="N854" s="1798" t="s">
        <v>10</v>
      </c>
      <c r="O854" s="1798" t="s">
        <v>10</v>
      </c>
      <c r="P854" s="1797">
        <v>32.276000000000003</v>
      </c>
      <c r="Q854" s="1817" t="s">
        <v>10</v>
      </c>
      <c r="R854" s="1816" t="s">
        <v>10</v>
      </c>
      <c r="S854" s="1816" t="s">
        <v>10</v>
      </c>
      <c r="T854" s="1816" t="s">
        <v>10</v>
      </c>
      <c r="U854" s="1816" t="s">
        <v>10</v>
      </c>
      <c r="V854" s="1818" t="s">
        <v>10</v>
      </c>
    </row>
    <row r="855" spans="1:22" ht="15" x14ac:dyDescent="0.2">
      <c r="A855" s="1890"/>
      <c r="B855" s="1803" t="s">
        <v>32</v>
      </c>
      <c r="C855" s="1805" t="s">
        <v>10</v>
      </c>
      <c r="D855" s="1805" t="s">
        <v>10</v>
      </c>
      <c r="E855" s="1805" t="s">
        <v>10</v>
      </c>
      <c r="F855" s="1805" t="s">
        <v>10</v>
      </c>
      <c r="G855" s="1805" t="s">
        <v>10</v>
      </c>
      <c r="H855" s="1805" t="s">
        <v>10</v>
      </c>
      <c r="I855" s="1805" t="s">
        <v>10</v>
      </c>
      <c r="J855" s="1805" t="s">
        <v>10</v>
      </c>
      <c r="K855" s="1805" t="s">
        <v>10</v>
      </c>
      <c r="L855" s="1805" t="s">
        <v>10</v>
      </c>
      <c r="M855" s="1805" t="s">
        <v>10</v>
      </c>
      <c r="N855" s="1805" t="s">
        <v>10</v>
      </c>
      <c r="O855" s="1805" t="s">
        <v>10</v>
      </c>
      <c r="P855" s="1804">
        <v>38.619999999999997</v>
      </c>
      <c r="Q855" s="1820" t="s">
        <v>10</v>
      </c>
      <c r="R855" s="1819" t="s">
        <v>10</v>
      </c>
      <c r="S855" s="1819" t="s">
        <v>10</v>
      </c>
      <c r="T855" s="1819" t="s">
        <v>10</v>
      </c>
      <c r="U855" s="1819" t="s">
        <v>10</v>
      </c>
      <c r="V855" s="1821" t="s">
        <v>10</v>
      </c>
    </row>
    <row r="856" spans="1:22" ht="3" customHeight="1" x14ac:dyDescent="0.2">
      <c r="B856" s="1852"/>
      <c r="C856" s="1809"/>
      <c r="D856" s="1809"/>
    </row>
    <row r="857" spans="1:22" ht="63" customHeight="1" x14ac:dyDescent="0.2">
      <c r="B857" s="2013" t="s">
        <v>510</v>
      </c>
      <c r="C857" s="2014"/>
      <c r="D857" s="2014"/>
      <c r="E857" s="2014"/>
      <c r="F857" s="2014"/>
      <c r="G857" s="2014"/>
      <c r="H857" s="2014"/>
      <c r="I857" s="2014"/>
      <c r="J857" s="2014"/>
      <c r="K857" s="2014"/>
      <c r="L857" s="2014"/>
      <c r="M857" s="2014"/>
      <c r="N857" s="2014"/>
      <c r="O857" s="2014"/>
      <c r="P857" s="2014"/>
      <c r="Q857" s="2014"/>
      <c r="R857" s="2014"/>
      <c r="S857" s="2014"/>
      <c r="T857" s="2014"/>
      <c r="U857" s="2014"/>
      <c r="V857" s="2014"/>
    </row>
    <row r="859" spans="1:22" ht="63" customHeight="1" x14ac:dyDescent="0.2">
      <c r="A859" s="1785" t="s">
        <v>512</v>
      </c>
      <c r="B859" s="2006" t="s">
        <v>511</v>
      </c>
      <c r="C859" s="2007"/>
      <c r="D859" s="2007"/>
      <c r="E859" s="2007"/>
      <c r="F859" s="2007"/>
      <c r="G859" s="2007"/>
      <c r="H859" s="2007"/>
      <c r="I859" s="2007"/>
      <c r="J859" s="2007"/>
      <c r="K859" s="2007"/>
      <c r="L859" s="2007"/>
      <c r="M859" s="2007"/>
      <c r="N859" s="2007"/>
      <c r="O859" s="2007"/>
      <c r="P859" s="2007"/>
      <c r="Q859" s="2007"/>
      <c r="R859" s="2007"/>
      <c r="S859" s="1813"/>
      <c r="T859" s="1813"/>
      <c r="U859" s="1813"/>
      <c r="V859" s="1786"/>
    </row>
    <row r="860" spans="1:22" ht="63" customHeight="1" x14ac:dyDescent="0.2">
      <c r="A860" s="1787"/>
      <c r="B860" s="1877" t="s">
        <v>68</v>
      </c>
      <c r="C860" s="1878" t="s">
        <v>6</v>
      </c>
      <c r="D860" s="1878" t="s">
        <v>7</v>
      </c>
      <c r="E860" s="1878" t="s">
        <v>8</v>
      </c>
      <c r="F860" s="1880" t="s">
        <v>140</v>
      </c>
      <c r="G860" s="1880" t="s">
        <v>179</v>
      </c>
      <c r="H860" s="1880" t="s">
        <v>224</v>
      </c>
      <c r="I860" s="1881" t="s">
        <v>235</v>
      </c>
      <c r="J860" s="1881" t="s">
        <v>288</v>
      </c>
      <c r="K860" s="1881" t="s">
        <v>323</v>
      </c>
      <c r="L860" s="1881" t="s">
        <v>335</v>
      </c>
      <c r="M860" s="1792" t="s">
        <v>386</v>
      </c>
      <c r="N860" s="1793" t="s">
        <v>410</v>
      </c>
      <c r="O860" s="1793" t="s">
        <v>425</v>
      </c>
      <c r="P860" s="1792" t="s">
        <v>552</v>
      </c>
      <c r="Q860" s="1815" t="s">
        <v>600</v>
      </c>
      <c r="R860" s="1793" t="s">
        <v>653</v>
      </c>
      <c r="S860" s="1793" t="s">
        <v>660</v>
      </c>
      <c r="T860" s="1793" t="s">
        <v>700</v>
      </c>
      <c r="U860" s="1793" t="s">
        <v>704</v>
      </c>
      <c r="V860" s="1794" t="s">
        <v>706</v>
      </c>
    </row>
    <row r="861" spans="1:22" ht="15" x14ac:dyDescent="0.2">
      <c r="A861" s="1889"/>
      <c r="B861" s="1796" t="s">
        <v>50</v>
      </c>
      <c r="C861" s="1798" t="s">
        <v>10</v>
      </c>
      <c r="D861" s="1798" t="s">
        <v>10</v>
      </c>
      <c r="E861" s="1798" t="s">
        <v>10</v>
      </c>
      <c r="F861" s="1798" t="s">
        <v>10</v>
      </c>
      <c r="G861" s="1798" t="s">
        <v>10</v>
      </c>
      <c r="H861" s="1798" t="s">
        <v>10</v>
      </c>
      <c r="I861" s="1798" t="s">
        <v>10</v>
      </c>
      <c r="J861" s="1798" t="s">
        <v>10</v>
      </c>
      <c r="K861" s="1798" t="s">
        <v>10</v>
      </c>
      <c r="L861" s="1798" t="s">
        <v>10</v>
      </c>
      <c r="M861" s="1798" t="s">
        <v>10</v>
      </c>
      <c r="N861" s="1798" t="s">
        <v>10</v>
      </c>
      <c r="O861" s="1798" t="s">
        <v>10</v>
      </c>
      <c r="P861" s="1797">
        <v>1.383</v>
      </c>
      <c r="Q861" s="1797">
        <v>1.224</v>
      </c>
      <c r="R861" s="1797">
        <v>1.115</v>
      </c>
      <c r="S861" s="1799">
        <v>1.837</v>
      </c>
      <c r="T861" s="1799">
        <v>2.7720000000000002</v>
      </c>
      <c r="U861" s="1799">
        <v>2.85</v>
      </c>
      <c r="V861" s="1800">
        <v>3.8</v>
      </c>
    </row>
    <row r="862" spans="1:22" ht="15" x14ac:dyDescent="0.2">
      <c r="A862" s="1889"/>
      <c r="B862" s="1801" t="s">
        <v>51</v>
      </c>
      <c r="C862" s="1798" t="s">
        <v>10</v>
      </c>
      <c r="D862" s="1798" t="s">
        <v>10</v>
      </c>
      <c r="E862" s="1798" t="s">
        <v>10</v>
      </c>
      <c r="F862" s="1798" t="s">
        <v>10</v>
      </c>
      <c r="G862" s="1798" t="s">
        <v>10</v>
      </c>
      <c r="H862" s="1798" t="s">
        <v>10</v>
      </c>
      <c r="I862" s="1798" t="s">
        <v>10</v>
      </c>
      <c r="J862" s="1798" t="s">
        <v>10</v>
      </c>
      <c r="K862" s="1798" t="s">
        <v>10</v>
      </c>
      <c r="L862" s="1798" t="s">
        <v>10</v>
      </c>
      <c r="M862" s="1798" t="s">
        <v>10</v>
      </c>
      <c r="N862" s="1798" t="s">
        <v>10</v>
      </c>
      <c r="O862" s="1798" t="s">
        <v>10</v>
      </c>
      <c r="P862" s="1797">
        <v>13.498000000000001</v>
      </c>
      <c r="Q862" s="1797">
        <v>8.3930000000000007</v>
      </c>
      <c r="R862" s="1797">
        <v>14.036</v>
      </c>
      <c r="S862" s="1799">
        <v>15.317</v>
      </c>
      <c r="T862" s="1799">
        <v>21.645</v>
      </c>
      <c r="U862" s="1799">
        <v>27.810000000000002</v>
      </c>
      <c r="V862" s="1800">
        <v>40.08</v>
      </c>
    </row>
    <row r="863" spans="1:22" ht="15" x14ac:dyDescent="0.2">
      <c r="A863" s="1890"/>
      <c r="B863" s="1801" t="s">
        <v>115</v>
      </c>
      <c r="C863" s="1798" t="s">
        <v>10</v>
      </c>
      <c r="D863" s="1798" t="s">
        <v>10</v>
      </c>
      <c r="E863" s="1798" t="s">
        <v>10</v>
      </c>
      <c r="F863" s="1798" t="s">
        <v>10</v>
      </c>
      <c r="G863" s="1798" t="s">
        <v>10</v>
      </c>
      <c r="H863" s="1798" t="s">
        <v>10</v>
      </c>
      <c r="I863" s="1798" t="s">
        <v>10</v>
      </c>
      <c r="J863" s="1798" t="s">
        <v>10</v>
      </c>
      <c r="K863" s="1798" t="s">
        <v>10</v>
      </c>
      <c r="L863" s="1798" t="s">
        <v>10</v>
      </c>
      <c r="M863" s="1798" t="s">
        <v>10</v>
      </c>
      <c r="N863" s="1798" t="s">
        <v>10</v>
      </c>
      <c r="O863" s="1798" t="s">
        <v>10</v>
      </c>
      <c r="P863" s="1797">
        <v>25.221</v>
      </c>
      <c r="Q863" s="1797">
        <v>24.179000000000002</v>
      </c>
      <c r="R863" s="1797">
        <v>36.661000000000001</v>
      </c>
      <c r="S863" s="1799">
        <v>41.795999999999999</v>
      </c>
      <c r="T863" s="1799">
        <v>35.756</v>
      </c>
      <c r="U863" s="1799">
        <v>42.032000000000004</v>
      </c>
      <c r="V863" s="1800">
        <v>36.99</v>
      </c>
    </row>
    <row r="864" spans="1:22" ht="15" x14ac:dyDescent="0.2">
      <c r="A864" s="1890"/>
      <c r="B864" s="1803" t="s">
        <v>52</v>
      </c>
      <c r="C864" s="1805" t="s">
        <v>10</v>
      </c>
      <c r="D864" s="1805" t="s">
        <v>10</v>
      </c>
      <c r="E864" s="1805" t="s">
        <v>10</v>
      </c>
      <c r="F864" s="1805" t="s">
        <v>10</v>
      </c>
      <c r="G864" s="1805" t="s">
        <v>10</v>
      </c>
      <c r="H864" s="1805" t="s">
        <v>10</v>
      </c>
      <c r="I864" s="1805" t="s">
        <v>10</v>
      </c>
      <c r="J864" s="1805" t="s">
        <v>10</v>
      </c>
      <c r="K864" s="1805" t="s">
        <v>10</v>
      </c>
      <c r="L864" s="1805" t="s">
        <v>10</v>
      </c>
      <c r="M864" s="1805" t="s">
        <v>10</v>
      </c>
      <c r="N864" s="1805" t="s">
        <v>10</v>
      </c>
      <c r="O864" s="1805" t="s">
        <v>10</v>
      </c>
      <c r="P864" s="1804">
        <v>59.898000000000003</v>
      </c>
      <c r="Q864" s="1804">
        <v>66.204000000000008</v>
      </c>
      <c r="R864" s="1804">
        <v>48.188000000000002</v>
      </c>
      <c r="S864" s="1806">
        <v>41.050000000000004</v>
      </c>
      <c r="T864" s="1806">
        <v>39.826999999999998</v>
      </c>
      <c r="U864" s="1806">
        <v>27.309000000000001</v>
      </c>
      <c r="V864" s="1807">
        <v>19.13</v>
      </c>
    </row>
    <row r="865" spans="1:22" ht="3" customHeight="1" x14ac:dyDescent="0.2">
      <c r="B865" s="1852"/>
      <c r="C865" s="1809"/>
      <c r="D865" s="1809"/>
    </row>
    <row r="866" spans="1:22" ht="63" customHeight="1" x14ac:dyDescent="0.2">
      <c r="B866" s="2004" t="s">
        <v>513</v>
      </c>
      <c r="C866" s="2005"/>
      <c r="D866" s="2005"/>
      <c r="E866" s="2005"/>
      <c r="F866" s="2005"/>
      <c r="G866" s="2005"/>
      <c r="H866" s="2005"/>
      <c r="I866" s="2005"/>
      <c r="J866" s="2005"/>
      <c r="K866" s="2005"/>
      <c r="L866" s="2005"/>
      <c r="M866" s="2005"/>
      <c r="N866" s="2005"/>
      <c r="O866" s="2005"/>
      <c r="P866" s="2005"/>
      <c r="Q866" s="2005"/>
      <c r="R866" s="2005"/>
      <c r="S866" s="1822"/>
      <c r="T866" s="1822"/>
      <c r="U866" s="1822"/>
    </row>
    <row r="868" spans="1:22" ht="63" customHeight="1" x14ac:dyDescent="0.2">
      <c r="A868" s="1785" t="s">
        <v>514</v>
      </c>
      <c r="B868" s="2006" t="s">
        <v>608</v>
      </c>
      <c r="C868" s="2007"/>
      <c r="D868" s="2007"/>
      <c r="E868" s="2007"/>
      <c r="F868" s="2007"/>
      <c r="G868" s="2007"/>
      <c r="H868" s="2007"/>
      <c r="I868" s="2007"/>
      <c r="J868" s="2007"/>
      <c r="K868" s="2007"/>
      <c r="L868" s="2007"/>
      <c r="M868" s="2007"/>
      <c r="N868" s="2007"/>
      <c r="O868" s="2007"/>
      <c r="P868" s="2007"/>
      <c r="Q868" s="2007"/>
      <c r="R868" s="2007"/>
      <c r="S868" s="1813"/>
      <c r="T868" s="1813"/>
      <c r="U868" s="1813"/>
      <c r="V868" s="1786"/>
    </row>
    <row r="869" spans="1:22" ht="63" customHeight="1" x14ac:dyDescent="0.2">
      <c r="A869" s="1787"/>
      <c r="B869" s="1877" t="s">
        <v>68</v>
      </c>
      <c r="C869" s="1878" t="s">
        <v>6</v>
      </c>
      <c r="D869" s="1878" t="s">
        <v>7</v>
      </c>
      <c r="E869" s="1878" t="s">
        <v>8</v>
      </c>
      <c r="F869" s="1880" t="s">
        <v>140</v>
      </c>
      <c r="G869" s="1880" t="s">
        <v>179</v>
      </c>
      <c r="H869" s="1880" t="s">
        <v>224</v>
      </c>
      <c r="I869" s="1881" t="s">
        <v>235</v>
      </c>
      <c r="J869" s="1881" t="s">
        <v>288</v>
      </c>
      <c r="K869" s="1881" t="s">
        <v>323</v>
      </c>
      <c r="L869" s="1881" t="s">
        <v>335</v>
      </c>
      <c r="M869" s="1792" t="s">
        <v>386</v>
      </c>
      <c r="N869" s="1793" t="s">
        <v>410</v>
      </c>
      <c r="O869" s="1793" t="s">
        <v>425</v>
      </c>
      <c r="P869" s="1792" t="s">
        <v>546</v>
      </c>
      <c r="Q869" s="1792" t="s">
        <v>600</v>
      </c>
      <c r="R869" s="1792" t="s">
        <v>653</v>
      </c>
      <c r="S869" s="1793" t="s">
        <v>660</v>
      </c>
      <c r="T869" s="1793" t="s">
        <v>700</v>
      </c>
      <c r="U869" s="1793" t="s">
        <v>704</v>
      </c>
      <c r="V869" s="1794" t="s">
        <v>706</v>
      </c>
    </row>
    <row r="870" spans="1:22" ht="15" x14ac:dyDescent="0.2">
      <c r="A870" s="1889"/>
      <c r="B870" s="1796" t="s">
        <v>515</v>
      </c>
      <c r="C870" s="1798" t="s">
        <v>10</v>
      </c>
      <c r="D870" s="1798" t="s">
        <v>10</v>
      </c>
      <c r="E870" s="1798" t="s">
        <v>10</v>
      </c>
      <c r="F870" s="1798" t="s">
        <v>10</v>
      </c>
      <c r="G870" s="1798" t="s">
        <v>10</v>
      </c>
      <c r="H870" s="1798" t="s">
        <v>10</v>
      </c>
      <c r="I870" s="1798" t="s">
        <v>10</v>
      </c>
      <c r="J870" s="1798" t="s">
        <v>10</v>
      </c>
      <c r="K870" s="1798" t="s">
        <v>10</v>
      </c>
      <c r="L870" s="1798" t="s">
        <v>10</v>
      </c>
      <c r="M870" s="1798" t="s">
        <v>10</v>
      </c>
      <c r="N870" s="1798" t="s">
        <v>10</v>
      </c>
      <c r="O870" s="1798" t="s">
        <v>10</v>
      </c>
      <c r="P870" s="1797">
        <v>36.680999999999997</v>
      </c>
      <c r="Q870" s="1797">
        <v>28.423000000000002</v>
      </c>
      <c r="R870" s="1797">
        <v>8.120000000000001</v>
      </c>
      <c r="S870" s="1799">
        <v>11.556000000000001</v>
      </c>
      <c r="T870" s="1799">
        <v>12.25</v>
      </c>
      <c r="U870" s="1799">
        <v>3.64</v>
      </c>
      <c r="V870" s="1800">
        <v>1.1644410000000001</v>
      </c>
    </row>
    <row r="871" spans="1:22" ht="15" x14ac:dyDescent="0.2">
      <c r="A871" s="1889"/>
      <c r="B871" s="1801" t="s">
        <v>516</v>
      </c>
      <c r="C871" s="1798" t="s">
        <v>10</v>
      </c>
      <c r="D871" s="1798" t="s">
        <v>10</v>
      </c>
      <c r="E871" s="1798" t="s">
        <v>10</v>
      </c>
      <c r="F871" s="1798" t="s">
        <v>10</v>
      </c>
      <c r="G871" s="1798" t="s">
        <v>10</v>
      </c>
      <c r="H871" s="1798" t="s">
        <v>10</v>
      </c>
      <c r="I871" s="1798" t="s">
        <v>10</v>
      </c>
      <c r="J871" s="1798" t="s">
        <v>10</v>
      </c>
      <c r="K871" s="1798" t="s">
        <v>10</v>
      </c>
      <c r="L871" s="1798" t="s">
        <v>10</v>
      </c>
      <c r="M871" s="1798" t="s">
        <v>10</v>
      </c>
      <c r="N871" s="1798" t="s">
        <v>10</v>
      </c>
      <c r="O871" s="1798" t="s">
        <v>10</v>
      </c>
      <c r="P871" s="1797">
        <v>4.1210000000000004</v>
      </c>
      <c r="Q871" s="1797">
        <v>2.4849999999999999</v>
      </c>
      <c r="R871" s="1797">
        <v>1.7949999999999999</v>
      </c>
      <c r="S871" s="1799">
        <v>2.4910000000000001</v>
      </c>
      <c r="T871" s="1799">
        <v>1.8380000000000001</v>
      </c>
      <c r="U871" s="1799">
        <v>1.4910000000000001</v>
      </c>
      <c r="V871" s="1800">
        <v>2.1429360000000002</v>
      </c>
    </row>
    <row r="872" spans="1:22" ht="15" x14ac:dyDescent="0.2">
      <c r="A872" s="1890"/>
      <c r="B872" s="1801" t="s">
        <v>517</v>
      </c>
      <c r="C872" s="1798" t="s">
        <v>10</v>
      </c>
      <c r="D872" s="1798" t="s">
        <v>10</v>
      </c>
      <c r="E872" s="1798" t="s">
        <v>10</v>
      </c>
      <c r="F872" s="1798" t="s">
        <v>10</v>
      </c>
      <c r="G872" s="1798" t="s">
        <v>10</v>
      </c>
      <c r="H872" s="1798" t="s">
        <v>10</v>
      </c>
      <c r="I872" s="1798" t="s">
        <v>10</v>
      </c>
      <c r="J872" s="1798" t="s">
        <v>10</v>
      </c>
      <c r="K872" s="1798" t="s">
        <v>10</v>
      </c>
      <c r="L872" s="1798" t="s">
        <v>10</v>
      </c>
      <c r="M872" s="1798" t="s">
        <v>10</v>
      </c>
      <c r="N872" s="1798" t="s">
        <v>10</v>
      </c>
      <c r="O872" s="1798" t="s">
        <v>10</v>
      </c>
      <c r="P872" s="1797">
        <v>22.98</v>
      </c>
      <c r="Q872" s="1797">
        <v>34.880000000000003</v>
      </c>
      <c r="R872" s="1797">
        <v>58.730000000000004</v>
      </c>
      <c r="S872" s="1799">
        <v>49.773000000000003</v>
      </c>
      <c r="T872" s="1799">
        <v>48.454999999999998</v>
      </c>
      <c r="U872" s="1799">
        <v>62.411000000000001</v>
      </c>
      <c r="V872" s="1800">
        <v>70.315039999999996</v>
      </c>
    </row>
    <row r="873" spans="1:22" ht="15" x14ac:dyDescent="0.2">
      <c r="A873" s="1890"/>
      <c r="B873" s="1803" t="s">
        <v>518</v>
      </c>
      <c r="C873" s="1805" t="s">
        <v>10</v>
      </c>
      <c r="D873" s="1805" t="s">
        <v>10</v>
      </c>
      <c r="E873" s="1805" t="s">
        <v>10</v>
      </c>
      <c r="F873" s="1805" t="s">
        <v>10</v>
      </c>
      <c r="G873" s="1805" t="s">
        <v>10</v>
      </c>
      <c r="H873" s="1805" t="s">
        <v>10</v>
      </c>
      <c r="I873" s="1805" t="s">
        <v>10</v>
      </c>
      <c r="J873" s="1805" t="s">
        <v>10</v>
      </c>
      <c r="K873" s="1805" t="s">
        <v>10</v>
      </c>
      <c r="L873" s="1805" t="s">
        <v>10</v>
      </c>
      <c r="M873" s="1805" t="s">
        <v>10</v>
      </c>
      <c r="N873" s="1805" t="s">
        <v>10</v>
      </c>
      <c r="O873" s="1805" t="s">
        <v>10</v>
      </c>
      <c r="P873" s="1804">
        <v>36.216999999999999</v>
      </c>
      <c r="Q873" s="1804">
        <v>34.212000000000003</v>
      </c>
      <c r="R873" s="1804">
        <v>31.355</v>
      </c>
      <c r="S873" s="1806">
        <v>36.18</v>
      </c>
      <c r="T873" s="1806">
        <v>37.457000000000001</v>
      </c>
      <c r="U873" s="1806">
        <v>32.457999999999998</v>
      </c>
      <c r="V873" s="1807">
        <v>26.377579999999998</v>
      </c>
    </row>
    <row r="874" spans="1:22" ht="3" customHeight="1" x14ac:dyDescent="0.2">
      <c r="B874" s="1852"/>
      <c r="C874" s="1809"/>
      <c r="D874" s="1809"/>
    </row>
    <row r="875" spans="1:22" ht="63" customHeight="1" x14ac:dyDescent="0.2">
      <c r="B875" s="2004" t="s">
        <v>659</v>
      </c>
      <c r="C875" s="2005"/>
      <c r="D875" s="2005"/>
      <c r="E875" s="2005"/>
      <c r="F875" s="2005"/>
      <c r="G875" s="2005"/>
      <c r="H875" s="2005"/>
      <c r="I875" s="2005"/>
      <c r="J875" s="2005"/>
      <c r="K875" s="2005"/>
      <c r="L875" s="2005"/>
      <c r="M875" s="2005"/>
      <c r="N875" s="2005"/>
      <c r="O875" s="2005"/>
      <c r="P875" s="2005"/>
      <c r="Q875" s="2005"/>
      <c r="R875" s="2005"/>
      <c r="S875" s="1822"/>
      <c r="T875" s="1822"/>
      <c r="U875" s="1822"/>
    </row>
    <row r="877" spans="1:22" ht="63" customHeight="1" x14ac:dyDescent="0.2">
      <c r="A877" s="1785" t="s">
        <v>519</v>
      </c>
      <c r="B877" s="2001" t="s">
        <v>520</v>
      </c>
      <c r="C877" s="2002"/>
      <c r="D877" s="2002"/>
      <c r="E877" s="2002"/>
      <c r="F877" s="2002"/>
      <c r="G877" s="2002"/>
      <c r="H877" s="2002"/>
      <c r="I877" s="2002"/>
      <c r="J877" s="2002"/>
      <c r="K877" s="2002"/>
      <c r="L877" s="2002"/>
      <c r="M877" s="2002"/>
      <c r="N877" s="2002"/>
      <c r="O877" s="2002"/>
      <c r="P877" s="2002"/>
      <c r="Q877" s="2002"/>
      <c r="R877" s="2010"/>
      <c r="S877" s="1813"/>
      <c r="T877" s="1813"/>
      <c r="U877" s="1813"/>
      <c r="V877" s="1901"/>
    </row>
    <row r="878" spans="1:22" ht="63" customHeight="1" x14ac:dyDescent="0.2">
      <c r="A878" s="1787"/>
      <c r="B878" s="1877" t="s">
        <v>68</v>
      </c>
      <c r="C878" s="1878" t="s">
        <v>6</v>
      </c>
      <c r="D878" s="1878" t="s">
        <v>7</v>
      </c>
      <c r="E878" s="1878" t="s">
        <v>8</v>
      </c>
      <c r="F878" s="1880" t="s">
        <v>140</v>
      </c>
      <c r="G878" s="1880" t="s">
        <v>179</v>
      </c>
      <c r="H878" s="1880" t="s">
        <v>224</v>
      </c>
      <c r="I878" s="1881" t="s">
        <v>235</v>
      </c>
      <c r="J878" s="1881" t="s">
        <v>288</v>
      </c>
      <c r="K878" s="1881" t="s">
        <v>323</v>
      </c>
      <c r="L878" s="1881" t="s">
        <v>335</v>
      </c>
      <c r="M878" s="1792" t="s">
        <v>386</v>
      </c>
      <c r="N878" s="1793" t="s">
        <v>410</v>
      </c>
      <c r="O878" s="1793" t="s">
        <v>425</v>
      </c>
      <c r="P878" s="1792" t="s">
        <v>546</v>
      </c>
      <c r="Q878" s="1815" t="s">
        <v>600</v>
      </c>
      <c r="R878" s="1793" t="s">
        <v>653</v>
      </c>
      <c r="S878" s="1793" t="s">
        <v>660</v>
      </c>
      <c r="T878" s="1793" t="s">
        <v>700</v>
      </c>
      <c r="U878" s="1793" t="s">
        <v>704</v>
      </c>
      <c r="V878" s="1794" t="s">
        <v>706</v>
      </c>
    </row>
    <row r="879" spans="1:22" ht="15" x14ac:dyDescent="0.2">
      <c r="A879" s="1889"/>
      <c r="B879" s="1902" t="s">
        <v>521</v>
      </c>
      <c r="C879" s="1903" t="s">
        <v>10</v>
      </c>
      <c r="D879" s="1903" t="s">
        <v>10</v>
      </c>
      <c r="E879" s="1903" t="s">
        <v>10</v>
      </c>
      <c r="F879" s="1903" t="s">
        <v>10</v>
      </c>
      <c r="G879" s="1903" t="s">
        <v>10</v>
      </c>
      <c r="H879" s="1903" t="s">
        <v>10</v>
      </c>
      <c r="I879" s="1903" t="s">
        <v>10</v>
      </c>
      <c r="J879" s="1903" t="s">
        <v>10</v>
      </c>
      <c r="K879" s="1903" t="s">
        <v>10</v>
      </c>
      <c r="L879" s="1903" t="s">
        <v>10</v>
      </c>
      <c r="M879" s="1903" t="s">
        <v>10</v>
      </c>
      <c r="N879" s="1903" t="s">
        <v>10</v>
      </c>
      <c r="O879" s="1903" t="s">
        <v>10</v>
      </c>
      <c r="P879" s="1797">
        <v>5.33</v>
      </c>
      <c r="Q879" s="1896">
        <v>0.17</v>
      </c>
      <c r="R879" s="1816" t="s">
        <v>10</v>
      </c>
      <c r="S879" s="1816" t="s">
        <v>10</v>
      </c>
      <c r="T879" s="1816" t="s">
        <v>10</v>
      </c>
      <c r="U879" s="1816" t="s">
        <v>10</v>
      </c>
      <c r="V879" s="1827" t="s">
        <v>10</v>
      </c>
    </row>
    <row r="880" spans="1:22" ht="15" x14ac:dyDescent="0.2">
      <c r="A880" s="1889"/>
      <c r="B880" s="1904" t="s">
        <v>522</v>
      </c>
      <c r="C880" s="1798" t="s">
        <v>10</v>
      </c>
      <c r="D880" s="1798" t="s">
        <v>10</v>
      </c>
      <c r="E880" s="1798" t="s">
        <v>10</v>
      </c>
      <c r="F880" s="1798" t="s">
        <v>10</v>
      </c>
      <c r="G880" s="1798" t="s">
        <v>10</v>
      </c>
      <c r="H880" s="1798" t="s">
        <v>10</v>
      </c>
      <c r="I880" s="1798" t="s">
        <v>10</v>
      </c>
      <c r="J880" s="1798" t="s">
        <v>10</v>
      </c>
      <c r="K880" s="1798" t="s">
        <v>10</v>
      </c>
      <c r="L880" s="1798" t="s">
        <v>10</v>
      </c>
      <c r="M880" s="1798" t="s">
        <v>10</v>
      </c>
      <c r="N880" s="1798" t="s">
        <v>10</v>
      </c>
      <c r="O880" s="1798" t="s">
        <v>10</v>
      </c>
      <c r="P880" s="1797">
        <v>37.270000000000003</v>
      </c>
      <c r="Q880" s="1896">
        <v>4.46</v>
      </c>
      <c r="R880" s="1816" t="s">
        <v>10</v>
      </c>
      <c r="S880" s="1816" t="s">
        <v>10</v>
      </c>
      <c r="T880" s="1816" t="s">
        <v>10</v>
      </c>
      <c r="U880" s="1816" t="s">
        <v>10</v>
      </c>
      <c r="V880" s="1827" t="s">
        <v>10</v>
      </c>
    </row>
    <row r="881" spans="1:23" ht="15" x14ac:dyDescent="0.2">
      <c r="A881" s="1889"/>
      <c r="B881" s="1905" t="s">
        <v>523</v>
      </c>
      <c r="C881" s="1798" t="s">
        <v>10</v>
      </c>
      <c r="D881" s="1798" t="s">
        <v>10</v>
      </c>
      <c r="E881" s="1798" t="s">
        <v>10</v>
      </c>
      <c r="F881" s="1798" t="s">
        <v>10</v>
      </c>
      <c r="G881" s="1798" t="s">
        <v>10</v>
      </c>
      <c r="H881" s="1798" t="s">
        <v>10</v>
      </c>
      <c r="I881" s="1798" t="s">
        <v>10</v>
      </c>
      <c r="J881" s="1798" t="s">
        <v>10</v>
      </c>
      <c r="K881" s="1798" t="s">
        <v>10</v>
      </c>
      <c r="L881" s="1798" t="s">
        <v>10</v>
      </c>
      <c r="M881" s="1798" t="s">
        <v>10</v>
      </c>
      <c r="N881" s="1798" t="s">
        <v>10</v>
      </c>
      <c r="O881" s="1798" t="s">
        <v>10</v>
      </c>
      <c r="P881" s="1797">
        <v>28.11</v>
      </c>
      <c r="Q881" s="1896">
        <v>17.28</v>
      </c>
      <c r="R881" s="1799">
        <v>1.31</v>
      </c>
      <c r="S881" s="1816" t="s">
        <v>10</v>
      </c>
      <c r="T881" s="1816" t="s">
        <v>10</v>
      </c>
      <c r="U881" s="1816" t="s">
        <v>10</v>
      </c>
      <c r="V881" s="1827" t="s">
        <v>10</v>
      </c>
    </row>
    <row r="882" spans="1:23" ht="15" x14ac:dyDescent="0.2">
      <c r="A882" s="1890"/>
      <c r="B882" s="1904" t="s">
        <v>524</v>
      </c>
      <c r="C882" s="1798" t="s">
        <v>10</v>
      </c>
      <c r="D882" s="1798" t="s">
        <v>10</v>
      </c>
      <c r="E882" s="1798" t="s">
        <v>10</v>
      </c>
      <c r="F882" s="1798" t="s">
        <v>10</v>
      </c>
      <c r="G882" s="1798" t="s">
        <v>10</v>
      </c>
      <c r="H882" s="1798" t="s">
        <v>10</v>
      </c>
      <c r="I882" s="1798" t="s">
        <v>10</v>
      </c>
      <c r="J882" s="1798" t="s">
        <v>10</v>
      </c>
      <c r="K882" s="1798" t="s">
        <v>10</v>
      </c>
      <c r="L882" s="1798" t="s">
        <v>10</v>
      </c>
      <c r="M882" s="1798" t="s">
        <v>10</v>
      </c>
      <c r="N882" s="1798" t="s">
        <v>10</v>
      </c>
      <c r="O882" s="1798" t="s">
        <v>10</v>
      </c>
      <c r="P882" s="1797">
        <v>10.95</v>
      </c>
      <c r="Q882" s="1896">
        <v>24.75</v>
      </c>
      <c r="R882" s="1799">
        <v>15.39</v>
      </c>
      <c r="S882" s="1799">
        <v>3.47</v>
      </c>
      <c r="T882" s="1816" t="s">
        <v>10</v>
      </c>
      <c r="U882" s="1816" t="s">
        <v>10</v>
      </c>
      <c r="V882" s="1827" t="s">
        <v>10</v>
      </c>
    </row>
    <row r="883" spans="1:23" ht="15" x14ac:dyDescent="0.2">
      <c r="A883" s="1890"/>
      <c r="B883" s="1904" t="s">
        <v>525</v>
      </c>
      <c r="C883" s="1798" t="s">
        <v>10</v>
      </c>
      <c r="D883" s="1798" t="s">
        <v>10</v>
      </c>
      <c r="E883" s="1798" t="s">
        <v>10</v>
      </c>
      <c r="F883" s="1798" t="s">
        <v>10</v>
      </c>
      <c r="G883" s="1798" t="s">
        <v>10</v>
      </c>
      <c r="H883" s="1798" t="s">
        <v>10</v>
      </c>
      <c r="I883" s="1798" t="s">
        <v>10</v>
      </c>
      <c r="J883" s="1798" t="s">
        <v>10</v>
      </c>
      <c r="K883" s="1798" t="s">
        <v>10</v>
      </c>
      <c r="L883" s="1798" t="s">
        <v>10</v>
      </c>
      <c r="M883" s="1798" t="s">
        <v>10</v>
      </c>
      <c r="N883" s="1798" t="s">
        <v>10</v>
      </c>
      <c r="O883" s="1798" t="s">
        <v>10</v>
      </c>
      <c r="P883" s="1797">
        <v>18.34</v>
      </c>
      <c r="Q883" s="1896">
        <v>16.7</v>
      </c>
      <c r="R883" s="1816" t="s">
        <v>10</v>
      </c>
      <c r="S883" s="1816" t="s">
        <v>10</v>
      </c>
      <c r="T883" s="1816" t="s">
        <v>10</v>
      </c>
      <c r="U883" s="1816" t="s">
        <v>10</v>
      </c>
      <c r="V883" s="1827" t="s">
        <v>10</v>
      </c>
    </row>
    <row r="884" spans="1:23" ht="15" x14ac:dyDescent="0.2">
      <c r="A884" s="1890"/>
      <c r="B884" s="1801" t="s">
        <v>610</v>
      </c>
      <c r="C884" s="1798" t="s">
        <v>10</v>
      </c>
      <c r="D884" s="1798" t="s">
        <v>10</v>
      </c>
      <c r="E884" s="1798" t="s">
        <v>10</v>
      </c>
      <c r="F884" s="1798" t="s">
        <v>10</v>
      </c>
      <c r="G884" s="1798" t="s">
        <v>10</v>
      </c>
      <c r="H884" s="1798" t="s">
        <v>10</v>
      </c>
      <c r="I884" s="1798" t="s">
        <v>10</v>
      </c>
      <c r="J884" s="1798" t="s">
        <v>10</v>
      </c>
      <c r="K884" s="1798" t="s">
        <v>10</v>
      </c>
      <c r="L884" s="1798" t="s">
        <v>10</v>
      </c>
      <c r="M884" s="1798" t="s">
        <v>10</v>
      </c>
      <c r="N884" s="1798" t="s">
        <v>10</v>
      </c>
      <c r="O884" s="1798" t="s">
        <v>10</v>
      </c>
      <c r="P884" s="1798" t="s">
        <v>10</v>
      </c>
      <c r="Q884" s="1896">
        <v>16.98</v>
      </c>
      <c r="R884" s="1799">
        <v>34.9</v>
      </c>
      <c r="S884" s="1799">
        <v>33.520000000000003</v>
      </c>
      <c r="T884" s="1799">
        <v>7.99</v>
      </c>
      <c r="U884" s="1799">
        <v>0.9</v>
      </c>
      <c r="V884" s="1827" t="s">
        <v>10</v>
      </c>
    </row>
    <row r="885" spans="1:23" ht="15" x14ac:dyDescent="0.2">
      <c r="A885" s="1890"/>
      <c r="B885" s="1801" t="s">
        <v>611</v>
      </c>
      <c r="C885" s="1798" t="s">
        <v>10</v>
      </c>
      <c r="D885" s="1798" t="s">
        <v>10</v>
      </c>
      <c r="E885" s="1798" t="s">
        <v>10</v>
      </c>
      <c r="F885" s="1798" t="s">
        <v>10</v>
      </c>
      <c r="G885" s="1798" t="s">
        <v>10</v>
      </c>
      <c r="H885" s="1798" t="s">
        <v>10</v>
      </c>
      <c r="I885" s="1798" t="s">
        <v>10</v>
      </c>
      <c r="J885" s="1798" t="s">
        <v>10</v>
      </c>
      <c r="K885" s="1798" t="s">
        <v>10</v>
      </c>
      <c r="L885" s="1798" t="s">
        <v>10</v>
      </c>
      <c r="M885" s="1798" t="s">
        <v>10</v>
      </c>
      <c r="N885" s="1798" t="s">
        <v>10</v>
      </c>
      <c r="O885" s="1798" t="s">
        <v>10</v>
      </c>
      <c r="P885" s="1798" t="s">
        <v>10</v>
      </c>
      <c r="Q885" s="1896">
        <v>10.44</v>
      </c>
      <c r="R885" s="1799">
        <v>24.5</v>
      </c>
      <c r="S885" s="1799">
        <v>34.700000000000003</v>
      </c>
      <c r="T885" s="1799">
        <v>35.93</v>
      </c>
      <c r="U885" s="1799">
        <v>24.03</v>
      </c>
      <c r="V885" s="1906">
        <v>7.67</v>
      </c>
      <c r="W885" s="1907"/>
    </row>
    <row r="886" spans="1:23" ht="15" x14ac:dyDescent="0.2">
      <c r="A886" s="1811"/>
      <c r="B886" s="1863" t="s">
        <v>431</v>
      </c>
      <c r="C886" s="1816" t="s">
        <v>10</v>
      </c>
      <c r="D886" s="1816" t="s">
        <v>10</v>
      </c>
      <c r="E886" s="1816" t="s">
        <v>10</v>
      </c>
      <c r="F886" s="1816" t="s">
        <v>10</v>
      </c>
      <c r="G886" s="1816" t="s">
        <v>10</v>
      </c>
      <c r="H886" s="1816" t="s">
        <v>10</v>
      </c>
      <c r="I886" s="1816" t="s">
        <v>10</v>
      </c>
      <c r="J886" s="1816" t="s">
        <v>10</v>
      </c>
      <c r="K886" s="1816" t="s">
        <v>10</v>
      </c>
      <c r="L886" s="1816" t="s">
        <v>10</v>
      </c>
      <c r="M886" s="1816" t="s">
        <v>10</v>
      </c>
      <c r="N886" s="1816" t="s">
        <v>10</v>
      </c>
      <c r="O886" s="1816" t="s">
        <v>10</v>
      </c>
      <c r="P886" s="1816" t="s">
        <v>10</v>
      </c>
      <c r="Q886" s="1896">
        <v>9.2200000000000006</v>
      </c>
      <c r="R886" s="1799">
        <v>23.9</v>
      </c>
      <c r="S886" s="1816" t="s">
        <v>10</v>
      </c>
      <c r="T886" s="1816" t="s">
        <v>10</v>
      </c>
      <c r="U886" s="1816" t="s">
        <v>10</v>
      </c>
      <c r="V886" s="1827" t="s">
        <v>10</v>
      </c>
    </row>
    <row r="887" spans="1:23" ht="15" x14ac:dyDescent="0.2">
      <c r="A887" s="1811"/>
      <c r="B887" s="1863" t="s">
        <v>650</v>
      </c>
      <c r="C887" s="1816" t="s">
        <v>10</v>
      </c>
      <c r="D887" s="1816" t="s">
        <v>10</v>
      </c>
      <c r="E887" s="1816" t="s">
        <v>10</v>
      </c>
      <c r="F887" s="1816" t="s">
        <v>10</v>
      </c>
      <c r="G887" s="1816" t="s">
        <v>10</v>
      </c>
      <c r="H887" s="1816" t="s">
        <v>10</v>
      </c>
      <c r="I887" s="1816" t="s">
        <v>10</v>
      </c>
      <c r="J887" s="1816" t="s">
        <v>10</v>
      </c>
      <c r="K887" s="1816" t="s">
        <v>10</v>
      </c>
      <c r="L887" s="1816" t="s">
        <v>10</v>
      </c>
      <c r="M887" s="1816" t="s">
        <v>10</v>
      </c>
      <c r="N887" s="1816" t="s">
        <v>10</v>
      </c>
      <c r="O887" s="1816" t="s">
        <v>10</v>
      </c>
      <c r="P887" s="1816" t="s">
        <v>10</v>
      </c>
      <c r="Q887" s="1817" t="s">
        <v>10</v>
      </c>
      <c r="R887" s="1816" t="s">
        <v>10</v>
      </c>
      <c r="S887" s="1816">
        <v>24.19</v>
      </c>
      <c r="T887" s="1816">
        <v>46.01</v>
      </c>
      <c r="U887" s="1816">
        <v>37.369999999999997</v>
      </c>
      <c r="V887" s="1827" t="s">
        <v>10</v>
      </c>
    </row>
    <row r="888" spans="1:23" ht="15" x14ac:dyDescent="0.2">
      <c r="A888" s="1811"/>
      <c r="B888" s="1863" t="s">
        <v>710</v>
      </c>
      <c r="C888" s="1816" t="s">
        <v>10</v>
      </c>
      <c r="D888" s="1816" t="s">
        <v>10</v>
      </c>
      <c r="E888" s="1816" t="s">
        <v>10</v>
      </c>
      <c r="F888" s="1816" t="s">
        <v>10</v>
      </c>
      <c r="G888" s="1816" t="s">
        <v>10</v>
      </c>
      <c r="H888" s="1816" t="s">
        <v>10</v>
      </c>
      <c r="I888" s="1816" t="s">
        <v>10</v>
      </c>
      <c r="J888" s="1816" t="s">
        <v>10</v>
      </c>
      <c r="K888" s="1816" t="s">
        <v>10</v>
      </c>
      <c r="L888" s="1816" t="s">
        <v>10</v>
      </c>
      <c r="M888" s="1816" t="s">
        <v>10</v>
      </c>
      <c r="N888" s="1816" t="s">
        <v>10</v>
      </c>
      <c r="O888" s="1816" t="s">
        <v>10</v>
      </c>
      <c r="P888" s="1816" t="s">
        <v>10</v>
      </c>
      <c r="Q888" s="1816" t="s">
        <v>10</v>
      </c>
      <c r="R888" s="1816" t="s">
        <v>10</v>
      </c>
      <c r="S888" s="1816" t="s">
        <v>10</v>
      </c>
      <c r="T888" s="1816" t="s">
        <v>10</v>
      </c>
      <c r="U888" s="1816">
        <v>11.01</v>
      </c>
      <c r="V888" s="1800">
        <v>37.979999999999997</v>
      </c>
    </row>
    <row r="889" spans="1:23" ht="15" x14ac:dyDescent="0.2">
      <c r="A889" s="1811"/>
      <c r="B889" s="1863" t="s">
        <v>711</v>
      </c>
      <c r="C889" s="1816" t="s">
        <v>10</v>
      </c>
      <c r="D889" s="1816" t="s">
        <v>10</v>
      </c>
      <c r="E889" s="1816" t="s">
        <v>10</v>
      </c>
      <c r="F889" s="1816" t="s">
        <v>10</v>
      </c>
      <c r="G889" s="1816" t="s">
        <v>10</v>
      </c>
      <c r="H889" s="1816" t="s">
        <v>10</v>
      </c>
      <c r="I889" s="1816" t="s">
        <v>10</v>
      </c>
      <c r="J889" s="1816" t="s">
        <v>10</v>
      </c>
      <c r="K889" s="1816" t="s">
        <v>10</v>
      </c>
      <c r="L889" s="1816" t="s">
        <v>10</v>
      </c>
      <c r="M889" s="1816" t="s">
        <v>10</v>
      </c>
      <c r="N889" s="1816" t="s">
        <v>10</v>
      </c>
      <c r="O889" s="1816" t="s">
        <v>10</v>
      </c>
      <c r="P889" s="1816" t="s">
        <v>10</v>
      </c>
      <c r="Q889" s="1816" t="s">
        <v>10</v>
      </c>
      <c r="R889" s="1816" t="s">
        <v>10</v>
      </c>
      <c r="S889" s="1816" t="s">
        <v>10</v>
      </c>
      <c r="T889" s="1816" t="s">
        <v>10</v>
      </c>
      <c r="U889" s="1816">
        <v>8.32</v>
      </c>
      <c r="V889" s="1800">
        <v>27.93</v>
      </c>
    </row>
    <row r="890" spans="1:23" ht="15" x14ac:dyDescent="0.2">
      <c r="A890" s="1811"/>
      <c r="B890" s="1803" t="s">
        <v>651</v>
      </c>
      <c r="C890" s="1819" t="s">
        <v>10</v>
      </c>
      <c r="D890" s="1819" t="s">
        <v>10</v>
      </c>
      <c r="E890" s="1819" t="s">
        <v>10</v>
      </c>
      <c r="F890" s="1819" t="s">
        <v>10</v>
      </c>
      <c r="G890" s="1819" t="s">
        <v>10</v>
      </c>
      <c r="H890" s="1819" t="s">
        <v>10</v>
      </c>
      <c r="I890" s="1819" t="s">
        <v>10</v>
      </c>
      <c r="J890" s="1819" t="s">
        <v>10</v>
      </c>
      <c r="K890" s="1819" t="s">
        <v>10</v>
      </c>
      <c r="L890" s="1819" t="s">
        <v>10</v>
      </c>
      <c r="M890" s="1819" t="s">
        <v>10</v>
      </c>
      <c r="N890" s="1819" t="s">
        <v>10</v>
      </c>
      <c r="O890" s="1819" t="s">
        <v>10</v>
      </c>
      <c r="P890" s="1819" t="s">
        <v>10</v>
      </c>
      <c r="Q890" s="1820" t="s">
        <v>10</v>
      </c>
      <c r="R890" s="1819" t="s">
        <v>10</v>
      </c>
      <c r="S890" s="1819">
        <v>4.13</v>
      </c>
      <c r="T890" s="1819">
        <v>10.06</v>
      </c>
      <c r="U890" s="1819">
        <v>18.37</v>
      </c>
      <c r="V890" s="1807">
        <v>26.42</v>
      </c>
    </row>
    <row r="891" spans="1:23" ht="3" customHeight="1" x14ac:dyDescent="0.2">
      <c r="B891" s="1852"/>
      <c r="C891" s="1809"/>
      <c r="D891" s="1809"/>
    </row>
    <row r="892" spans="1:23" ht="63" customHeight="1" x14ac:dyDescent="0.2">
      <c r="B892" s="2004" t="s">
        <v>526</v>
      </c>
      <c r="C892" s="2005"/>
      <c r="D892" s="2005"/>
      <c r="E892" s="2005"/>
      <c r="F892" s="2005"/>
      <c r="G892" s="2005"/>
      <c r="H892" s="2005"/>
      <c r="I892" s="2005"/>
      <c r="J892" s="2005"/>
      <c r="K892" s="2005"/>
      <c r="L892" s="2005"/>
      <c r="M892" s="2005"/>
      <c r="N892" s="2005"/>
      <c r="O892" s="2005"/>
      <c r="P892" s="2005"/>
      <c r="Q892" s="2005"/>
      <c r="R892" s="2005"/>
      <c r="S892" s="1822"/>
      <c r="T892" s="1822"/>
      <c r="U892" s="1822"/>
    </row>
    <row r="893" spans="1:23" ht="15" x14ac:dyDescent="0.2">
      <c r="P893" s="1870"/>
      <c r="Q893" s="1882"/>
    </row>
    <row r="894" spans="1:23" ht="63" customHeight="1" x14ac:dyDescent="0.2">
      <c r="A894" s="1785" t="s">
        <v>527</v>
      </c>
      <c r="B894" s="2001" t="s">
        <v>528</v>
      </c>
      <c r="C894" s="2002"/>
      <c r="D894" s="2002"/>
      <c r="E894" s="2002"/>
      <c r="F894" s="2002"/>
      <c r="G894" s="2002"/>
      <c r="H894" s="2002"/>
      <c r="I894" s="2002"/>
      <c r="J894" s="2002"/>
      <c r="K894" s="2002"/>
      <c r="L894" s="2002"/>
      <c r="M894" s="2002"/>
      <c r="N894" s="2002"/>
      <c r="O894" s="2002"/>
      <c r="P894" s="2011">
        <v>3.274</v>
      </c>
      <c r="Q894" s="2012">
        <v>3.4159999999999999</v>
      </c>
      <c r="R894" s="2010"/>
      <c r="S894" s="1813"/>
      <c r="T894" s="1813"/>
      <c r="U894" s="1813"/>
      <c r="V894" s="1901"/>
    </row>
    <row r="895" spans="1:23" ht="63" customHeight="1" x14ac:dyDescent="0.2">
      <c r="A895" s="1787"/>
      <c r="B895" s="1877" t="s">
        <v>68</v>
      </c>
      <c r="C895" s="1878" t="s">
        <v>6</v>
      </c>
      <c r="D895" s="1878" t="s">
        <v>7</v>
      </c>
      <c r="E895" s="1878" t="s">
        <v>8</v>
      </c>
      <c r="F895" s="1880" t="s">
        <v>140</v>
      </c>
      <c r="G895" s="1880" t="s">
        <v>179</v>
      </c>
      <c r="H895" s="1880" t="s">
        <v>224</v>
      </c>
      <c r="I895" s="1881" t="s">
        <v>235</v>
      </c>
      <c r="J895" s="1881" t="s">
        <v>288</v>
      </c>
      <c r="K895" s="1881" t="s">
        <v>323</v>
      </c>
      <c r="L895" s="1881" t="s">
        <v>335</v>
      </c>
      <c r="M895" s="1792" t="s">
        <v>386</v>
      </c>
      <c r="N895" s="1793" t="s">
        <v>410</v>
      </c>
      <c r="O895" s="1793" t="s">
        <v>425</v>
      </c>
      <c r="P895" s="1792" t="s">
        <v>546</v>
      </c>
      <c r="Q895" s="1814" t="s">
        <v>612</v>
      </c>
      <c r="R895" s="1793" t="s">
        <v>653</v>
      </c>
      <c r="S895" s="1793" t="s">
        <v>660</v>
      </c>
      <c r="T895" s="1793" t="s">
        <v>700</v>
      </c>
      <c r="U895" s="1793" t="s">
        <v>704</v>
      </c>
      <c r="V895" s="1794" t="s">
        <v>706</v>
      </c>
    </row>
    <row r="896" spans="1:23" ht="15" x14ac:dyDescent="0.2">
      <c r="A896" s="1889"/>
      <c r="B896" s="1796" t="s">
        <v>529</v>
      </c>
      <c r="C896" s="1798" t="s">
        <v>10</v>
      </c>
      <c r="D896" s="1798" t="s">
        <v>10</v>
      </c>
      <c r="E896" s="1798" t="s">
        <v>10</v>
      </c>
      <c r="F896" s="1798" t="s">
        <v>10</v>
      </c>
      <c r="G896" s="1798" t="s">
        <v>10</v>
      </c>
      <c r="H896" s="1798" t="s">
        <v>10</v>
      </c>
      <c r="I896" s="1798" t="s">
        <v>10</v>
      </c>
      <c r="J896" s="1798" t="s">
        <v>10</v>
      </c>
      <c r="K896" s="1798" t="s">
        <v>10</v>
      </c>
      <c r="L896" s="1798" t="s">
        <v>10</v>
      </c>
      <c r="M896" s="1798" t="s">
        <v>10</v>
      </c>
      <c r="N896" s="1798" t="s">
        <v>10</v>
      </c>
      <c r="O896" s="1798" t="s">
        <v>10</v>
      </c>
      <c r="P896" s="1797">
        <v>3.274</v>
      </c>
      <c r="Q896" s="1797">
        <v>3.4159999999999999</v>
      </c>
      <c r="R896" s="1816" t="s">
        <v>10</v>
      </c>
      <c r="S896" s="1816" t="s">
        <v>10</v>
      </c>
      <c r="T896" s="1816" t="s">
        <v>10</v>
      </c>
      <c r="U896" s="1816" t="s">
        <v>10</v>
      </c>
      <c r="V896" s="1865" t="s">
        <v>10</v>
      </c>
    </row>
    <row r="897" spans="1:22" ht="15" x14ac:dyDescent="0.2">
      <c r="A897" s="1889"/>
      <c r="B897" s="1801" t="s">
        <v>11</v>
      </c>
      <c r="C897" s="1798" t="s">
        <v>10</v>
      </c>
      <c r="D897" s="1798" t="s">
        <v>10</v>
      </c>
      <c r="E897" s="1798" t="s">
        <v>10</v>
      </c>
      <c r="F897" s="1798" t="s">
        <v>10</v>
      </c>
      <c r="G897" s="1798" t="s">
        <v>10</v>
      </c>
      <c r="H897" s="1798" t="s">
        <v>10</v>
      </c>
      <c r="I897" s="1798" t="s">
        <v>10</v>
      </c>
      <c r="J897" s="1798" t="s">
        <v>10</v>
      </c>
      <c r="K897" s="1798" t="s">
        <v>10</v>
      </c>
      <c r="L897" s="1798" t="s">
        <v>10</v>
      </c>
      <c r="M897" s="1798" t="s">
        <v>10</v>
      </c>
      <c r="N897" s="1798" t="s">
        <v>10</v>
      </c>
      <c r="O897" s="1798" t="s">
        <v>10</v>
      </c>
      <c r="P897" s="1797">
        <v>33.945</v>
      </c>
      <c r="Q897" s="1797">
        <v>47.25</v>
      </c>
      <c r="R897" s="1816" t="s">
        <v>10</v>
      </c>
      <c r="S897" s="1816" t="s">
        <v>10</v>
      </c>
      <c r="T897" s="1816" t="s">
        <v>10</v>
      </c>
      <c r="U897" s="1816" t="s">
        <v>10</v>
      </c>
      <c r="V897" s="1818" t="s">
        <v>10</v>
      </c>
    </row>
    <row r="898" spans="1:22" ht="15" x14ac:dyDescent="0.2">
      <c r="A898" s="1889"/>
      <c r="B898" s="1801" t="s">
        <v>530</v>
      </c>
      <c r="C898" s="1798" t="s">
        <v>10</v>
      </c>
      <c r="D898" s="1798" t="s">
        <v>10</v>
      </c>
      <c r="E898" s="1798" t="s">
        <v>10</v>
      </c>
      <c r="F898" s="1798" t="s">
        <v>10</v>
      </c>
      <c r="G898" s="1798" t="s">
        <v>10</v>
      </c>
      <c r="H898" s="1798" t="s">
        <v>10</v>
      </c>
      <c r="I898" s="1798" t="s">
        <v>10</v>
      </c>
      <c r="J898" s="1798" t="s">
        <v>10</v>
      </c>
      <c r="K898" s="1798" t="s">
        <v>10</v>
      </c>
      <c r="L898" s="1798" t="s">
        <v>10</v>
      </c>
      <c r="M898" s="1798" t="s">
        <v>10</v>
      </c>
      <c r="N898" s="1798" t="s">
        <v>10</v>
      </c>
      <c r="O898" s="1798" t="s">
        <v>10</v>
      </c>
      <c r="P898" s="1797">
        <v>53.102000000000004</v>
      </c>
      <c r="Q898" s="1797">
        <v>41.893999999999998</v>
      </c>
      <c r="R898" s="1816" t="s">
        <v>10</v>
      </c>
      <c r="S898" s="1816" t="s">
        <v>10</v>
      </c>
      <c r="T898" s="1816" t="s">
        <v>10</v>
      </c>
      <c r="U898" s="1816" t="s">
        <v>10</v>
      </c>
      <c r="V898" s="1818" t="s">
        <v>10</v>
      </c>
    </row>
    <row r="899" spans="1:22" ht="15" x14ac:dyDescent="0.2">
      <c r="A899" s="1890"/>
      <c r="B899" s="1803" t="s">
        <v>554</v>
      </c>
      <c r="C899" s="1805" t="s">
        <v>10</v>
      </c>
      <c r="D899" s="1805" t="s">
        <v>10</v>
      </c>
      <c r="E899" s="1805" t="s">
        <v>10</v>
      </c>
      <c r="F899" s="1805" t="s">
        <v>10</v>
      </c>
      <c r="G899" s="1805" t="s">
        <v>10</v>
      </c>
      <c r="H899" s="1805" t="s">
        <v>10</v>
      </c>
      <c r="I899" s="1805" t="s">
        <v>10</v>
      </c>
      <c r="J899" s="1805" t="s">
        <v>10</v>
      </c>
      <c r="K899" s="1805" t="s">
        <v>10</v>
      </c>
      <c r="L899" s="1805" t="s">
        <v>10</v>
      </c>
      <c r="M899" s="1805" t="s">
        <v>10</v>
      </c>
      <c r="N899" s="1805" t="s">
        <v>10</v>
      </c>
      <c r="O899" s="1805" t="s">
        <v>10</v>
      </c>
      <c r="P899" s="1804">
        <v>9.6790000000000003</v>
      </c>
      <c r="Q899" s="1804">
        <v>7.4409999999999998</v>
      </c>
      <c r="R899" s="1819" t="s">
        <v>10</v>
      </c>
      <c r="S899" s="1819" t="s">
        <v>10</v>
      </c>
      <c r="T899" s="1819" t="s">
        <v>10</v>
      </c>
      <c r="U899" s="1819" t="s">
        <v>10</v>
      </c>
      <c r="V899" s="1821" t="s">
        <v>10</v>
      </c>
    </row>
    <row r="900" spans="1:22" ht="3" customHeight="1" x14ac:dyDescent="0.2">
      <c r="B900" s="1852"/>
      <c r="C900" s="1809"/>
      <c r="D900" s="1809"/>
    </row>
    <row r="901" spans="1:22" ht="63" customHeight="1" x14ac:dyDescent="0.2">
      <c r="B901" s="2004" t="s">
        <v>531</v>
      </c>
      <c r="C901" s="2005"/>
      <c r="D901" s="2005"/>
      <c r="E901" s="2005"/>
      <c r="F901" s="2005"/>
      <c r="G901" s="2005"/>
      <c r="H901" s="2005"/>
      <c r="I901" s="2005"/>
      <c r="J901" s="2005"/>
      <c r="K901" s="2005"/>
      <c r="L901" s="2005"/>
      <c r="M901" s="2005"/>
      <c r="N901" s="2005"/>
      <c r="O901" s="2005"/>
      <c r="P901" s="2005"/>
      <c r="Q901" s="2005"/>
      <c r="R901" s="2005"/>
      <c r="S901" s="1822"/>
      <c r="T901" s="1822"/>
      <c r="U901" s="1822"/>
    </row>
    <row r="902" spans="1:22" ht="15" x14ac:dyDescent="0.2">
      <c r="P902" s="1870"/>
    </row>
    <row r="903" spans="1:22" ht="63" customHeight="1" x14ac:dyDescent="0.2">
      <c r="A903" s="1785" t="s">
        <v>532</v>
      </c>
      <c r="B903" s="2001" t="s">
        <v>533</v>
      </c>
      <c r="C903" s="2002"/>
      <c r="D903" s="2002"/>
      <c r="E903" s="2002"/>
      <c r="F903" s="2002"/>
      <c r="G903" s="2002"/>
      <c r="H903" s="2002"/>
      <c r="I903" s="2002"/>
      <c r="J903" s="2002"/>
      <c r="K903" s="2002"/>
      <c r="L903" s="2002"/>
      <c r="M903" s="2002"/>
      <c r="N903" s="2002"/>
      <c r="O903" s="2002"/>
      <c r="P903" s="2011">
        <v>16.062999999999999</v>
      </c>
      <c r="Q903" s="2002"/>
      <c r="R903" s="2010"/>
      <c r="S903" s="1813"/>
      <c r="T903" s="1813"/>
      <c r="U903" s="1813"/>
      <c r="V903" s="1901"/>
    </row>
    <row r="904" spans="1:22" ht="63" customHeight="1" x14ac:dyDescent="0.2">
      <c r="A904" s="1787"/>
      <c r="B904" s="1877" t="s">
        <v>68</v>
      </c>
      <c r="C904" s="1878" t="s">
        <v>6</v>
      </c>
      <c r="D904" s="1878" t="s">
        <v>7</v>
      </c>
      <c r="E904" s="1878" t="s">
        <v>8</v>
      </c>
      <c r="F904" s="1880" t="s">
        <v>140</v>
      </c>
      <c r="G904" s="1880" t="s">
        <v>180</v>
      </c>
      <c r="H904" s="1880" t="s">
        <v>224</v>
      </c>
      <c r="I904" s="1881" t="s">
        <v>235</v>
      </c>
      <c r="J904" s="1881" t="s">
        <v>288</v>
      </c>
      <c r="K904" s="1881" t="s">
        <v>323</v>
      </c>
      <c r="L904" s="1881" t="s">
        <v>335</v>
      </c>
      <c r="M904" s="1792" t="s">
        <v>386</v>
      </c>
      <c r="N904" s="1793" t="s">
        <v>410</v>
      </c>
      <c r="O904" s="1793" t="s">
        <v>425</v>
      </c>
      <c r="P904" s="1792" t="s">
        <v>546</v>
      </c>
      <c r="Q904" s="1814" t="s">
        <v>600</v>
      </c>
      <c r="R904" s="1793" t="s">
        <v>653</v>
      </c>
      <c r="S904" s="1793" t="s">
        <v>660</v>
      </c>
      <c r="T904" s="1793" t="s">
        <v>700</v>
      </c>
      <c r="U904" s="1793" t="s">
        <v>704</v>
      </c>
      <c r="V904" s="1794" t="s">
        <v>706</v>
      </c>
    </row>
    <row r="905" spans="1:22" ht="15" x14ac:dyDescent="0.2">
      <c r="A905" s="1889"/>
      <c r="B905" s="1902" t="s">
        <v>550</v>
      </c>
      <c r="C905" s="1798" t="s">
        <v>10</v>
      </c>
      <c r="D905" s="1798" t="s">
        <v>10</v>
      </c>
      <c r="E905" s="1798" t="s">
        <v>10</v>
      </c>
      <c r="F905" s="1798" t="s">
        <v>10</v>
      </c>
      <c r="G905" s="1798" t="s">
        <v>10</v>
      </c>
      <c r="H905" s="1798" t="s">
        <v>10</v>
      </c>
      <c r="I905" s="1798" t="s">
        <v>10</v>
      </c>
      <c r="J905" s="1798" t="s">
        <v>10</v>
      </c>
      <c r="K905" s="1798" t="s">
        <v>10</v>
      </c>
      <c r="L905" s="1798" t="s">
        <v>10</v>
      </c>
      <c r="M905" s="1798" t="s">
        <v>10</v>
      </c>
      <c r="N905" s="1798" t="s">
        <v>10</v>
      </c>
      <c r="O905" s="1798" t="s">
        <v>10</v>
      </c>
      <c r="P905" s="1797">
        <v>16.062999999999999</v>
      </c>
      <c r="Q905" s="1817" t="s">
        <v>10</v>
      </c>
      <c r="R905" s="1816" t="s">
        <v>10</v>
      </c>
      <c r="S905" s="1816" t="s">
        <v>10</v>
      </c>
      <c r="T905" s="1816" t="s">
        <v>10</v>
      </c>
      <c r="U905" s="1816" t="s">
        <v>10</v>
      </c>
      <c r="V905" s="1865" t="s">
        <v>10</v>
      </c>
    </row>
    <row r="906" spans="1:22" ht="15" x14ac:dyDescent="0.2">
      <c r="A906" s="1889"/>
      <c r="B906" s="1908" t="s">
        <v>534</v>
      </c>
      <c r="C906" s="1798" t="s">
        <v>10</v>
      </c>
      <c r="D906" s="1798" t="s">
        <v>10</v>
      </c>
      <c r="E906" s="1798" t="s">
        <v>10</v>
      </c>
      <c r="F906" s="1798" t="s">
        <v>10</v>
      </c>
      <c r="G906" s="1798" t="s">
        <v>10</v>
      </c>
      <c r="H906" s="1798" t="s">
        <v>10</v>
      </c>
      <c r="I906" s="1798" t="s">
        <v>10</v>
      </c>
      <c r="J906" s="1798" t="s">
        <v>10</v>
      </c>
      <c r="K906" s="1798" t="s">
        <v>10</v>
      </c>
      <c r="L906" s="1798" t="s">
        <v>10</v>
      </c>
      <c r="M906" s="1798" t="s">
        <v>10</v>
      </c>
      <c r="N906" s="1798" t="s">
        <v>10</v>
      </c>
      <c r="O906" s="1798" t="s">
        <v>10</v>
      </c>
      <c r="P906" s="1797">
        <v>19.544</v>
      </c>
      <c r="Q906" s="1817" t="s">
        <v>10</v>
      </c>
      <c r="R906" s="1816" t="s">
        <v>10</v>
      </c>
      <c r="S906" s="1816" t="s">
        <v>10</v>
      </c>
      <c r="T906" s="1816" t="s">
        <v>10</v>
      </c>
      <c r="U906" s="1816" t="s">
        <v>10</v>
      </c>
      <c r="V906" s="1818" t="s">
        <v>10</v>
      </c>
    </row>
    <row r="907" spans="1:22" ht="15" x14ac:dyDescent="0.2">
      <c r="A907" s="1890"/>
      <c r="B907" s="1908" t="s">
        <v>535</v>
      </c>
      <c r="C907" s="1798" t="s">
        <v>10</v>
      </c>
      <c r="D907" s="1798" t="s">
        <v>10</v>
      </c>
      <c r="E907" s="1798" t="s">
        <v>10</v>
      </c>
      <c r="F907" s="1798" t="s">
        <v>10</v>
      </c>
      <c r="G907" s="1798" t="s">
        <v>10</v>
      </c>
      <c r="H907" s="1798" t="s">
        <v>10</v>
      </c>
      <c r="I907" s="1798" t="s">
        <v>10</v>
      </c>
      <c r="J907" s="1798" t="s">
        <v>10</v>
      </c>
      <c r="K907" s="1798" t="s">
        <v>10</v>
      </c>
      <c r="L907" s="1798" t="s">
        <v>10</v>
      </c>
      <c r="M907" s="1798" t="s">
        <v>10</v>
      </c>
      <c r="N907" s="1798" t="s">
        <v>10</v>
      </c>
      <c r="O907" s="1798" t="s">
        <v>10</v>
      </c>
      <c r="P907" s="1797">
        <v>7.59</v>
      </c>
      <c r="Q907" s="1817" t="s">
        <v>10</v>
      </c>
      <c r="R907" s="1816" t="s">
        <v>10</v>
      </c>
      <c r="S907" s="1816" t="s">
        <v>10</v>
      </c>
      <c r="T907" s="1816" t="s">
        <v>10</v>
      </c>
      <c r="U907" s="1816" t="s">
        <v>10</v>
      </c>
      <c r="V907" s="1818" t="s">
        <v>10</v>
      </c>
    </row>
    <row r="908" spans="1:22" ht="15" x14ac:dyDescent="0.2">
      <c r="A908" s="1890"/>
      <c r="B908" s="1909" t="s">
        <v>536</v>
      </c>
      <c r="C908" s="1798" t="s">
        <v>10</v>
      </c>
      <c r="D908" s="1798" t="s">
        <v>10</v>
      </c>
      <c r="E908" s="1798" t="s">
        <v>10</v>
      </c>
      <c r="F908" s="1798" t="s">
        <v>10</v>
      </c>
      <c r="G908" s="1798" t="s">
        <v>10</v>
      </c>
      <c r="H908" s="1798" t="s">
        <v>10</v>
      </c>
      <c r="I908" s="1798" t="s">
        <v>10</v>
      </c>
      <c r="J908" s="1798" t="s">
        <v>10</v>
      </c>
      <c r="K908" s="1798" t="s">
        <v>10</v>
      </c>
      <c r="L908" s="1798" t="s">
        <v>10</v>
      </c>
      <c r="M908" s="1798" t="s">
        <v>10</v>
      </c>
      <c r="N908" s="1798" t="s">
        <v>10</v>
      </c>
      <c r="O908" s="1798" t="s">
        <v>10</v>
      </c>
      <c r="P908" s="1797">
        <v>12.591000000000001</v>
      </c>
      <c r="Q908" s="1817" t="s">
        <v>10</v>
      </c>
      <c r="R908" s="1816" t="s">
        <v>10</v>
      </c>
      <c r="S908" s="1816" t="s">
        <v>10</v>
      </c>
      <c r="T908" s="1816" t="s">
        <v>10</v>
      </c>
      <c r="U908" s="1816" t="s">
        <v>10</v>
      </c>
      <c r="V908" s="1818" t="s">
        <v>10</v>
      </c>
    </row>
    <row r="909" spans="1:22" ht="15" x14ac:dyDescent="0.2">
      <c r="A909" s="1890"/>
      <c r="B909" s="1909" t="s">
        <v>537</v>
      </c>
      <c r="C909" s="1798" t="s">
        <v>10</v>
      </c>
      <c r="D909" s="1798" t="s">
        <v>10</v>
      </c>
      <c r="E909" s="1798" t="s">
        <v>10</v>
      </c>
      <c r="F909" s="1798" t="s">
        <v>10</v>
      </c>
      <c r="G909" s="1798" t="s">
        <v>10</v>
      </c>
      <c r="H909" s="1798" t="s">
        <v>10</v>
      </c>
      <c r="I909" s="1798" t="s">
        <v>10</v>
      </c>
      <c r="J909" s="1798" t="s">
        <v>10</v>
      </c>
      <c r="K909" s="1798" t="s">
        <v>10</v>
      </c>
      <c r="L909" s="1798" t="s">
        <v>10</v>
      </c>
      <c r="M909" s="1798" t="s">
        <v>10</v>
      </c>
      <c r="N909" s="1798" t="s">
        <v>10</v>
      </c>
      <c r="O909" s="1798" t="s">
        <v>10</v>
      </c>
      <c r="P909" s="1797">
        <v>25.082000000000001</v>
      </c>
      <c r="Q909" s="1817" t="s">
        <v>10</v>
      </c>
      <c r="R909" s="1816" t="s">
        <v>10</v>
      </c>
      <c r="S909" s="1816" t="s">
        <v>10</v>
      </c>
      <c r="T909" s="1816" t="s">
        <v>10</v>
      </c>
      <c r="U909" s="1816" t="s">
        <v>10</v>
      </c>
      <c r="V909" s="1818" t="s">
        <v>10</v>
      </c>
    </row>
    <row r="910" spans="1:22" ht="15" x14ac:dyDescent="0.2">
      <c r="A910" s="1890"/>
      <c r="B910" s="1910" t="s">
        <v>553</v>
      </c>
      <c r="C910" s="1805" t="s">
        <v>10</v>
      </c>
      <c r="D910" s="1805" t="s">
        <v>10</v>
      </c>
      <c r="E910" s="1805" t="s">
        <v>10</v>
      </c>
      <c r="F910" s="1805" t="s">
        <v>10</v>
      </c>
      <c r="G910" s="1805" t="s">
        <v>10</v>
      </c>
      <c r="H910" s="1805" t="s">
        <v>10</v>
      </c>
      <c r="I910" s="1805" t="s">
        <v>10</v>
      </c>
      <c r="J910" s="1805" t="s">
        <v>10</v>
      </c>
      <c r="K910" s="1805" t="s">
        <v>10</v>
      </c>
      <c r="L910" s="1805" t="s">
        <v>10</v>
      </c>
      <c r="M910" s="1805" t="s">
        <v>10</v>
      </c>
      <c r="N910" s="1805" t="s">
        <v>10</v>
      </c>
      <c r="O910" s="1805" t="s">
        <v>10</v>
      </c>
      <c r="P910" s="1804">
        <v>19.131</v>
      </c>
      <c r="Q910" s="1820" t="s">
        <v>10</v>
      </c>
      <c r="R910" s="1819" t="s">
        <v>10</v>
      </c>
      <c r="S910" s="1819" t="s">
        <v>10</v>
      </c>
      <c r="T910" s="1819" t="s">
        <v>10</v>
      </c>
      <c r="U910" s="1819" t="s">
        <v>10</v>
      </c>
      <c r="V910" s="1821" t="s">
        <v>10</v>
      </c>
    </row>
    <row r="911" spans="1:22" ht="3" customHeight="1" x14ac:dyDescent="0.2">
      <c r="B911" s="1852"/>
      <c r="C911" s="1809"/>
      <c r="D911" s="1809"/>
    </row>
    <row r="912" spans="1:22" ht="63" customHeight="1" x14ac:dyDescent="0.2">
      <c r="B912" s="2004" t="s">
        <v>538</v>
      </c>
      <c r="C912" s="2005"/>
      <c r="D912" s="2005"/>
      <c r="E912" s="2005"/>
      <c r="F912" s="2005"/>
      <c r="G912" s="2005"/>
      <c r="H912" s="2005"/>
      <c r="I912" s="2005"/>
      <c r="J912" s="2005"/>
      <c r="K912" s="2005"/>
      <c r="L912" s="2005"/>
      <c r="M912" s="2005"/>
      <c r="N912" s="2005"/>
      <c r="O912" s="2005"/>
      <c r="P912" s="2005"/>
      <c r="Q912" s="2005"/>
      <c r="R912" s="2005"/>
      <c r="S912" s="1822"/>
      <c r="T912" s="1822"/>
      <c r="U912" s="1822"/>
    </row>
    <row r="914" spans="1:22" ht="63" customHeight="1" x14ac:dyDescent="0.2">
      <c r="A914" s="1785" t="s">
        <v>539</v>
      </c>
      <c r="B914" s="2001" t="s">
        <v>602</v>
      </c>
      <c r="C914" s="2002"/>
      <c r="D914" s="2002"/>
      <c r="E914" s="2002"/>
      <c r="F914" s="2002"/>
      <c r="G914" s="2002"/>
      <c r="H914" s="2002"/>
      <c r="I914" s="2002"/>
      <c r="J914" s="2002"/>
      <c r="K914" s="2002"/>
      <c r="L914" s="2002"/>
      <c r="M914" s="2002"/>
      <c r="N914" s="2002"/>
      <c r="O914" s="2002"/>
      <c r="P914" s="2002"/>
      <c r="Q914" s="2002"/>
      <c r="R914" s="2010"/>
      <c r="S914" s="1813"/>
      <c r="T914" s="1813"/>
      <c r="U914" s="1813"/>
      <c r="V914" s="1901"/>
    </row>
    <row r="915" spans="1:22" ht="63" customHeight="1" x14ac:dyDescent="0.2">
      <c r="A915" s="1787"/>
      <c r="B915" s="1877" t="s">
        <v>68</v>
      </c>
      <c r="C915" s="1878" t="s">
        <v>6</v>
      </c>
      <c r="D915" s="1878" t="s">
        <v>7</v>
      </c>
      <c r="E915" s="1878" t="s">
        <v>8</v>
      </c>
      <c r="F915" s="1880" t="s">
        <v>140</v>
      </c>
      <c r="G915" s="1880" t="s">
        <v>180</v>
      </c>
      <c r="H915" s="1880" t="s">
        <v>224</v>
      </c>
      <c r="I915" s="1881" t="s">
        <v>235</v>
      </c>
      <c r="J915" s="1881" t="s">
        <v>288</v>
      </c>
      <c r="K915" s="1881" t="s">
        <v>323</v>
      </c>
      <c r="L915" s="1881" t="s">
        <v>335</v>
      </c>
      <c r="M915" s="1792" t="s">
        <v>386</v>
      </c>
      <c r="N915" s="1793" t="s">
        <v>410</v>
      </c>
      <c r="O915" s="1793" t="s">
        <v>425</v>
      </c>
      <c r="P915" s="1793" t="s">
        <v>546</v>
      </c>
      <c r="Q915" s="1911" t="s">
        <v>600</v>
      </c>
      <c r="R915" s="1792" t="s">
        <v>653</v>
      </c>
      <c r="S915" s="1793" t="s">
        <v>660</v>
      </c>
      <c r="T915" s="1793" t="s">
        <v>700</v>
      </c>
      <c r="U915" s="1793" t="s">
        <v>704</v>
      </c>
      <c r="V915" s="1794" t="s">
        <v>706</v>
      </c>
    </row>
    <row r="916" spans="1:22" ht="15" x14ac:dyDescent="0.2">
      <c r="A916" s="1862"/>
      <c r="B916" s="1902" t="s">
        <v>601</v>
      </c>
      <c r="C916" s="1903" t="s">
        <v>10</v>
      </c>
      <c r="D916" s="1903" t="s">
        <v>10</v>
      </c>
      <c r="E916" s="1903" t="s">
        <v>10</v>
      </c>
      <c r="F916" s="1903" t="s">
        <v>10</v>
      </c>
      <c r="G916" s="1903" t="s">
        <v>10</v>
      </c>
      <c r="H916" s="1903" t="s">
        <v>10</v>
      </c>
      <c r="I916" s="1903" t="s">
        <v>10</v>
      </c>
      <c r="J916" s="1903" t="s">
        <v>10</v>
      </c>
      <c r="K916" s="1903" t="s">
        <v>10</v>
      </c>
      <c r="L916" s="1903" t="s">
        <v>10</v>
      </c>
      <c r="M916" s="1903" t="s">
        <v>10</v>
      </c>
      <c r="N916" s="1903" t="s">
        <v>10</v>
      </c>
      <c r="O916" s="1903" t="s">
        <v>10</v>
      </c>
      <c r="P916" s="1797">
        <v>-44.283372999999997</v>
      </c>
      <c r="Q916" s="1912">
        <v>-37.756999999999998</v>
      </c>
      <c r="R916" s="1798" t="s">
        <v>10</v>
      </c>
      <c r="S916" s="1816" t="s">
        <v>10</v>
      </c>
      <c r="T916" s="1816" t="s">
        <v>10</v>
      </c>
      <c r="U916" s="1816" t="s">
        <v>10</v>
      </c>
      <c r="V916" s="1827" t="s">
        <v>10</v>
      </c>
    </row>
    <row r="917" spans="1:22" ht="15" x14ac:dyDescent="0.2">
      <c r="A917" s="1862"/>
      <c r="B917" s="1904" t="s">
        <v>603</v>
      </c>
      <c r="C917" s="1798" t="s">
        <v>10</v>
      </c>
      <c r="D917" s="1798" t="s">
        <v>10</v>
      </c>
      <c r="E917" s="1798" t="s">
        <v>10</v>
      </c>
      <c r="F917" s="1798" t="s">
        <v>10</v>
      </c>
      <c r="G917" s="1798" t="s">
        <v>10</v>
      </c>
      <c r="H917" s="1798" t="s">
        <v>10</v>
      </c>
      <c r="I917" s="1798" t="s">
        <v>10</v>
      </c>
      <c r="J917" s="1798" t="s">
        <v>10</v>
      </c>
      <c r="K917" s="1798" t="s">
        <v>10</v>
      </c>
      <c r="L917" s="1798" t="s">
        <v>10</v>
      </c>
      <c r="M917" s="1798" t="s">
        <v>10</v>
      </c>
      <c r="N917" s="1798" t="s">
        <v>10</v>
      </c>
      <c r="O917" s="1798" t="s">
        <v>10</v>
      </c>
      <c r="P917" s="1798" t="s">
        <v>10</v>
      </c>
      <c r="Q917" s="1912">
        <v>-25.676000000000002</v>
      </c>
      <c r="R917" s="1797">
        <v>-15.743</v>
      </c>
      <c r="S917" s="1816" t="s">
        <v>10</v>
      </c>
      <c r="T917" s="1816" t="s">
        <v>10</v>
      </c>
      <c r="U917" s="1816" t="s">
        <v>10</v>
      </c>
      <c r="V917" s="1827" t="s">
        <v>10</v>
      </c>
    </row>
    <row r="918" spans="1:22" ht="15" x14ac:dyDescent="0.2">
      <c r="A918" s="1862"/>
      <c r="B918" s="1905" t="s">
        <v>604</v>
      </c>
      <c r="C918" s="1798" t="s">
        <v>10</v>
      </c>
      <c r="D918" s="1798" t="s">
        <v>10</v>
      </c>
      <c r="E918" s="1798" t="s">
        <v>10</v>
      </c>
      <c r="F918" s="1798" t="s">
        <v>10</v>
      </c>
      <c r="G918" s="1798" t="s">
        <v>10</v>
      </c>
      <c r="H918" s="1798" t="s">
        <v>10</v>
      </c>
      <c r="I918" s="1798" t="s">
        <v>10</v>
      </c>
      <c r="J918" s="1798" t="s">
        <v>10</v>
      </c>
      <c r="K918" s="1798" t="s">
        <v>10</v>
      </c>
      <c r="L918" s="1798" t="s">
        <v>10</v>
      </c>
      <c r="M918" s="1798" t="s">
        <v>10</v>
      </c>
      <c r="N918" s="1798" t="s">
        <v>10</v>
      </c>
      <c r="O918" s="1798" t="s">
        <v>10</v>
      </c>
      <c r="P918" s="1798" t="s">
        <v>10</v>
      </c>
      <c r="Q918" s="1912">
        <v>-16.587</v>
      </c>
      <c r="R918" s="1797">
        <v>-14.145</v>
      </c>
      <c r="S918" s="1799">
        <v>-16.578447000000001</v>
      </c>
      <c r="T918" s="1799" t="s">
        <v>10</v>
      </c>
      <c r="U918" s="1799" t="s">
        <v>10</v>
      </c>
      <c r="V918" s="1827" t="s">
        <v>10</v>
      </c>
    </row>
    <row r="919" spans="1:22" ht="15" x14ac:dyDescent="0.2">
      <c r="A919" s="1862"/>
      <c r="B919" s="1904" t="s">
        <v>605</v>
      </c>
      <c r="C919" s="1798" t="s">
        <v>10</v>
      </c>
      <c r="D919" s="1798" t="s">
        <v>10</v>
      </c>
      <c r="E919" s="1798" t="s">
        <v>10</v>
      </c>
      <c r="F919" s="1798" t="s">
        <v>10</v>
      </c>
      <c r="G919" s="1798" t="s">
        <v>10</v>
      </c>
      <c r="H919" s="1798" t="s">
        <v>10</v>
      </c>
      <c r="I919" s="1798" t="s">
        <v>10</v>
      </c>
      <c r="J919" s="1798" t="s">
        <v>10</v>
      </c>
      <c r="K919" s="1798" t="s">
        <v>10</v>
      </c>
      <c r="L919" s="1798" t="s">
        <v>10</v>
      </c>
      <c r="M919" s="1798" t="s">
        <v>10</v>
      </c>
      <c r="N919" s="1798" t="s">
        <v>10</v>
      </c>
      <c r="O919" s="1798" t="s">
        <v>10</v>
      </c>
      <c r="P919" s="1798" t="s">
        <v>10</v>
      </c>
      <c r="Q919" s="1912">
        <v>-10.050000000000001</v>
      </c>
      <c r="R919" s="1797">
        <v>-12.141</v>
      </c>
      <c r="S919" s="1799">
        <v>-15.818388000000001</v>
      </c>
      <c r="T919" s="1799">
        <v>-20.772438000000001</v>
      </c>
      <c r="U919" s="1799" t="s">
        <v>10</v>
      </c>
      <c r="V919" s="1827" t="s">
        <v>10</v>
      </c>
    </row>
    <row r="920" spans="1:22" ht="15" x14ac:dyDescent="0.2">
      <c r="A920" s="1862"/>
      <c r="B920" s="1904" t="s">
        <v>654</v>
      </c>
      <c r="C920" s="1798" t="s">
        <v>10</v>
      </c>
      <c r="D920" s="1798" t="s">
        <v>10</v>
      </c>
      <c r="E920" s="1798" t="s">
        <v>10</v>
      </c>
      <c r="F920" s="1798" t="s">
        <v>10</v>
      </c>
      <c r="G920" s="1798" t="s">
        <v>10</v>
      </c>
      <c r="H920" s="1798" t="s">
        <v>10</v>
      </c>
      <c r="I920" s="1798" t="s">
        <v>10</v>
      </c>
      <c r="J920" s="1798" t="s">
        <v>10</v>
      </c>
      <c r="K920" s="1798" t="s">
        <v>10</v>
      </c>
      <c r="L920" s="1798" t="s">
        <v>10</v>
      </c>
      <c r="M920" s="1798" t="s">
        <v>10</v>
      </c>
      <c r="N920" s="1798" t="s">
        <v>10</v>
      </c>
      <c r="O920" s="1798" t="s">
        <v>10</v>
      </c>
      <c r="P920" s="1798" t="s">
        <v>10</v>
      </c>
      <c r="Q920" s="1913" t="s">
        <v>10</v>
      </c>
      <c r="R920" s="1797">
        <v>-6.7679999999999998</v>
      </c>
      <c r="S920" s="1799">
        <v>-7.3997804</v>
      </c>
      <c r="T920" s="1799">
        <v>-11.311661000000001</v>
      </c>
      <c r="U920" s="1799">
        <v>-8.9847070000000002</v>
      </c>
      <c r="V920" s="1827" t="s">
        <v>10</v>
      </c>
    </row>
    <row r="921" spans="1:22" ht="15" x14ac:dyDescent="0.2">
      <c r="A921" s="1862"/>
      <c r="B921" s="1914" t="s">
        <v>661</v>
      </c>
      <c r="C921" s="1798" t="s">
        <v>10</v>
      </c>
      <c r="D921" s="1798" t="s">
        <v>10</v>
      </c>
      <c r="E921" s="1798" t="s">
        <v>10</v>
      </c>
      <c r="F921" s="1798" t="s">
        <v>10</v>
      </c>
      <c r="G921" s="1798" t="s">
        <v>10</v>
      </c>
      <c r="H921" s="1798" t="s">
        <v>10</v>
      </c>
      <c r="I921" s="1798" t="s">
        <v>10</v>
      </c>
      <c r="J921" s="1798" t="s">
        <v>10</v>
      </c>
      <c r="K921" s="1798" t="s">
        <v>10</v>
      </c>
      <c r="L921" s="1798" t="s">
        <v>10</v>
      </c>
      <c r="M921" s="1798" t="s">
        <v>10</v>
      </c>
      <c r="N921" s="1798" t="s">
        <v>10</v>
      </c>
      <c r="O921" s="1798" t="s">
        <v>10</v>
      </c>
      <c r="P921" s="1798" t="s">
        <v>10</v>
      </c>
      <c r="Q921" s="1913" t="s">
        <v>10</v>
      </c>
      <c r="R921" s="1816" t="s">
        <v>10</v>
      </c>
      <c r="S921" s="1799">
        <v>-6.2587356999999999</v>
      </c>
      <c r="T921" s="1799">
        <v>-5.6607738000000003</v>
      </c>
      <c r="U921" s="1799">
        <v>-5.0612387999999999</v>
      </c>
      <c r="V921" s="1800">
        <v>-6.2450161</v>
      </c>
    </row>
    <row r="922" spans="1:22" ht="15" x14ac:dyDescent="0.2">
      <c r="A922" s="1862"/>
      <c r="B922" s="1914" t="s">
        <v>712</v>
      </c>
      <c r="C922" s="1798" t="s">
        <v>10</v>
      </c>
      <c r="D922" s="1798" t="s">
        <v>10</v>
      </c>
      <c r="E922" s="1798" t="s">
        <v>10</v>
      </c>
      <c r="F922" s="1798" t="s">
        <v>10</v>
      </c>
      <c r="G922" s="1798" t="s">
        <v>10</v>
      </c>
      <c r="H922" s="1798" t="s">
        <v>10</v>
      </c>
      <c r="I922" s="1798" t="s">
        <v>10</v>
      </c>
      <c r="J922" s="1798" t="s">
        <v>10</v>
      </c>
      <c r="K922" s="1798" t="s">
        <v>10</v>
      </c>
      <c r="L922" s="1798" t="s">
        <v>10</v>
      </c>
      <c r="M922" s="1798" t="s">
        <v>10</v>
      </c>
      <c r="N922" s="1798" t="s">
        <v>10</v>
      </c>
      <c r="O922" s="1798" t="s">
        <v>10</v>
      </c>
      <c r="P922" s="1798" t="s">
        <v>10</v>
      </c>
      <c r="Q922" s="1798" t="s">
        <v>10</v>
      </c>
      <c r="R922" s="1798" t="s">
        <v>10</v>
      </c>
      <c r="S922" s="1816" t="s">
        <v>10</v>
      </c>
      <c r="T922" s="1816" t="s">
        <v>10</v>
      </c>
      <c r="U922" s="1799">
        <v>-2.9755698000000002</v>
      </c>
      <c r="V922" s="1800">
        <v>-4.0681590999999999</v>
      </c>
    </row>
    <row r="923" spans="1:22" ht="15.95" customHeight="1" x14ac:dyDescent="0.2">
      <c r="B923" s="1915" t="s">
        <v>662</v>
      </c>
      <c r="C923" s="1805" t="s">
        <v>10</v>
      </c>
      <c r="D923" s="1805" t="s">
        <v>10</v>
      </c>
      <c r="E923" s="1805" t="s">
        <v>10</v>
      </c>
      <c r="F923" s="1805" t="s">
        <v>10</v>
      </c>
      <c r="G923" s="1805" t="s">
        <v>10</v>
      </c>
      <c r="H923" s="1805" t="s">
        <v>10</v>
      </c>
      <c r="I923" s="1805" t="s">
        <v>10</v>
      </c>
      <c r="J923" s="1805" t="s">
        <v>10</v>
      </c>
      <c r="K923" s="1805" t="s">
        <v>10</v>
      </c>
      <c r="L923" s="1805" t="s">
        <v>10</v>
      </c>
      <c r="M923" s="1805" t="s">
        <v>10</v>
      </c>
      <c r="N923" s="1805" t="s">
        <v>10</v>
      </c>
      <c r="O923" s="1805" t="s">
        <v>10</v>
      </c>
      <c r="P923" s="1805" t="s">
        <v>10</v>
      </c>
      <c r="Q923" s="1916" t="s">
        <v>10</v>
      </c>
      <c r="R923" s="1819" t="s">
        <v>10</v>
      </c>
      <c r="S923" s="1806">
        <v>-0.92057599000000001</v>
      </c>
      <c r="T923" s="1806">
        <v>-0.67316361999999996</v>
      </c>
      <c r="U923" s="1806">
        <v>-0.78006153</v>
      </c>
      <c r="V923" s="1807">
        <v>-1.1313521</v>
      </c>
    </row>
    <row r="924" spans="1:22" ht="63" customHeight="1" x14ac:dyDescent="0.2">
      <c r="B924" s="2004" t="s">
        <v>638</v>
      </c>
      <c r="C924" s="2005"/>
      <c r="D924" s="2005"/>
      <c r="E924" s="2005"/>
      <c r="F924" s="2005"/>
      <c r="G924" s="2005"/>
      <c r="H924" s="2005"/>
      <c r="I924" s="2005"/>
      <c r="J924" s="2005"/>
      <c r="K924" s="2005"/>
      <c r="L924" s="2005"/>
      <c r="M924" s="2005"/>
      <c r="N924" s="2005"/>
      <c r="O924" s="2005"/>
      <c r="P924" s="2005"/>
      <c r="Q924" s="2005"/>
      <c r="R924" s="2005"/>
      <c r="S924" s="1822"/>
      <c r="T924" s="1822"/>
      <c r="U924" s="1822"/>
    </row>
    <row r="926" spans="1:22" ht="63" customHeight="1" x14ac:dyDescent="0.2">
      <c r="A926" s="1785" t="s">
        <v>540</v>
      </c>
      <c r="B926" s="2001" t="s">
        <v>607</v>
      </c>
      <c r="C926" s="2002"/>
      <c r="D926" s="2002"/>
      <c r="E926" s="2002"/>
      <c r="F926" s="2002"/>
      <c r="G926" s="2002"/>
      <c r="H926" s="2002"/>
      <c r="I926" s="2002"/>
      <c r="J926" s="2002"/>
      <c r="K926" s="2002"/>
      <c r="L926" s="2002"/>
      <c r="M926" s="2002"/>
      <c r="N926" s="2002"/>
      <c r="O926" s="2002"/>
      <c r="P926" s="2002"/>
      <c r="Q926" s="2002"/>
      <c r="R926" s="2010"/>
      <c r="S926" s="1813"/>
      <c r="T926" s="1813"/>
      <c r="U926" s="1813"/>
      <c r="V926" s="1901"/>
    </row>
    <row r="927" spans="1:22" ht="63" customHeight="1" x14ac:dyDescent="0.2">
      <c r="A927" s="1787"/>
      <c r="B927" s="1877" t="s">
        <v>68</v>
      </c>
      <c r="C927" s="1878" t="s">
        <v>6</v>
      </c>
      <c r="D927" s="1878" t="s">
        <v>7</v>
      </c>
      <c r="E927" s="1878" t="s">
        <v>8</v>
      </c>
      <c r="F927" s="1880" t="s">
        <v>140</v>
      </c>
      <c r="G927" s="1880" t="s">
        <v>180</v>
      </c>
      <c r="H927" s="1880" t="s">
        <v>224</v>
      </c>
      <c r="I927" s="1881" t="s">
        <v>235</v>
      </c>
      <c r="J927" s="1881" t="s">
        <v>288</v>
      </c>
      <c r="K927" s="1881" t="s">
        <v>323</v>
      </c>
      <c r="L927" s="1881" t="s">
        <v>335</v>
      </c>
      <c r="M927" s="1792" t="s">
        <v>386</v>
      </c>
      <c r="N927" s="1793" t="s">
        <v>410</v>
      </c>
      <c r="O927" s="1793" t="s">
        <v>425</v>
      </c>
      <c r="P927" s="1792" t="s">
        <v>546</v>
      </c>
      <c r="Q927" s="1911" t="s">
        <v>600</v>
      </c>
      <c r="R927" s="1792" t="s">
        <v>653</v>
      </c>
      <c r="S927" s="1793" t="s">
        <v>660</v>
      </c>
      <c r="T927" s="1793" t="s">
        <v>700</v>
      </c>
      <c r="U927" s="1793" t="s">
        <v>704</v>
      </c>
      <c r="V927" s="1794" t="s">
        <v>706</v>
      </c>
    </row>
    <row r="928" spans="1:22" ht="15" x14ac:dyDescent="0.2">
      <c r="A928" s="1890"/>
      <c r="B928" s="1902" t="s">
        <v>601</v>
      </c>
      <c r="C928" s="1903" t="s">
        <v>10</v>
      </c>
      <c r="D928" s="1903" t="s">
        <v>10</v>
      </c>
      <c r="E928" s="1903" t="s">
        <v>10</v>
      </c>
      <c r="F928" s="1903" t="s">
        <v>10</v>
      </c>
      <c r="G928" s="1903" t="s">
        <v>10</v>
      </c>
      <c r="H928" s="1903" t="s">
        <v>10</v>
      </c>
      <c r="I928" s="1903" t="s">
        <v>10</v>
      </c>
      <c r="J928" s="1903" t="s">
        <v>10</v>
      </c>
      <c r="K928" s="1903" t="s">
        <v>10</v>
      </c>
      <c r="L928" s="1903" t="s">
        <v>10</v>
      </c>
      <c r="M928" s="1903" t="s">
        <v>10</v>
      </c>
      <c r="N928" s="1903" t="s">
        <v>10</v>
      </c>
      <c r="O928" s="1903" t="s">
        <v>10</v>
      </c>
      <c r="P928" s="1797">
        <v>-18.774422000000001</v>
      </c>
      <c r="Q928" s="1912">
        <v>-6.5339999999999998</v>
      </c>
      <c r="R928" s="1816" t="s">
        <v>10</v>
      </c>
      <c r="S928" s="1816" t="s">
        <v>10</v>
      </c>
      <c r="T928" s="1816" t="s">
        <v>10</v>
      </c>
      <c r="U928" s="1816" t="s">
        <v>10</v>
      </c>
      <c r="V928" s="1865" t="s">
        <v>10</v>
      </c>
    </row>
    <row r="929" spans="1:22" ht="15" x14ac:dyDescent="0.2">
      <c r="A929" s="1890"/>
      <c r="B929" s="1904" t="s">
        <v>603</v>
      </c>
      <c r="C929" s="1798" t="s">
        <v>10</v>
      </c>
      <c r="D929" s="1798" t="s">
        <v>10</v>
      </c>
      <c r="E929" s="1798" t="s">
        <v>10</v>
      </c>
      <c r="F929" s="1798" t="s">
        <v>10</v>
      </c>
      <c r="G929" s="1798" t="s">
        <v>10</v>
      </c>
      <c r="H929" s="1798" t="s">
        <v>10</v>
      </c>
      <c r="I929" s="1798" t="s">
        <v>10</v>
      </c>
      <c r="J929" s="1798" t="s">
        <v>10</v>
      </c>
      <c r="K929" s="1798" t="s">
        <v>10</v>
      </c>
      <c r="L929" s="1798" t="s">
        <v>10</v>
      </c>
      <c r="M929" s="1798" t="s">
        <v>10</v>
      </c>
      <c r="N929" s="1798" t="s">
        <v>10</v>
      </c>
      <c r="O929" s="1798" t="s">
        <v>10</v>
      </c>
      <c r="P929" s="1798" t="s">
        <v>10</v>
      </c>
      <c r="Q929" s="1912">
        <v>-9.6869999999999994</v>
      </c>
      <c r="R929" s="1797">
        <v>-8.027000000000001</v>
      </c>
      <c r="S929" s="1816" t="s">
        <v>10</v>
      </c>
      <c r="T929" s="1816" t="s">
        <v>10</v>
      </c>
      <c r="U929" s="1816" t="s">
        <v>10</v>
      </c>
      <c r="V929" s="1818" t="s">
        <v>10</v>
      </c>
    </row>
    <row r="930" spans="1:22" ht="15" x14ac:dyDescent="0.2">
      <c r="A930" s="1890"/>
      <c r="B930" s="1905" t="s">
        <v>604</v>
      </c>
      <c r="C930" s="1798" t="s">
        <v>10</v>
      </c>
      <c r="D930" s="1798" t="s">
        <v>10</v>
      </c>
      <c r="E930" s="1798" t="s">
        <v>10</v>
      </c>
      <c r="F930" s="1798" t="s">
        <v>10</v>
      </c>
      <c r="G930" s="1798" t="s">
        <v>10</v>
      </c>
      <c r="H930" s="1798" t="s">
        <v>10</v>
      </c>
      <c r="I930" s="1798" t="s">
        <v>10</v>
      </c>
      <c r="J930" s="1798" t="s">
        <v>10</v>
      </c>
      <c r="K930" s="1798" t="s">
        <v>10</v>
      </c>
      <c r="L930" s="1798" t="s">
        <v>10</v>
      </c>
      <c r="M930" s="1798" t="s">
        <v>10</v>
      </c>
      <c r="N930" s="1798" t="s">
        <v>10</v>
      </c>
      <c r="O930" s="1798" t="s">
        <v>10</v>
      </c>
      <c r="P930" s="1798" t="s">
        <v>10</v>
      </c>
      <c r="Q930" s="1912">
        <v>-10.172000000000001</v>
      </c>
      <c r="R930" s="1797">
        <v>-8.3040000000000003</v>
      </c>
      <c r="S930" s="1799">
        <v>-7.6275791000000002</v>
      </c>
      <c r="T930" s="1799" t="s">
        <v>10</v>
      </c>
      <c r="U930" s="1799" t="s">
        <v>10</v>
      </c>
      <c r="V930" s="1818" t="s">
        <v>10</v>
      </c>
    </row>
    <row r="931" spans="1:22" ht="15" x14ac:dyDescent="0.2">
      <c r="A931" s="1890"/>
      <c r="B931" s="1904" t="s">
        <v>605</v>
      </c>
      <c r="C931" s="1798" t="s">
        <v>10</v>
      </c>
      <c r="D931" s="1798" t="s">
        <v>10</v>
      </c>
      <c r="E931" s="1798" t="s">
        <v>10</v>
      </c>
      <c r="F931" s="1798" t="s">
        <v>10</v>
      </c>
      <c r="G931" s="1798" t="s">
        <v>10</v>
      </c>
      <c r="H931" s="1798" t="s">
        <v>10</v>
      </c>
      <c r="I931" s="1798" t="s">
        <v>10</v>
      </c>
      <c r="J931" s="1798" t="s">
        <v>10</v>
      </c>
      <c r="K931" s="1798" t="s">
        <v>10</v>
      </c>
      <c r="L931" s="1798" t="s">
        <v>10</v>
      </c>
      <c r="M931" s="1798" t="s">
        <v>10</v>
      </c>
      <c r="N931" s="1798" t="s">
        <v>10</v>
      </c>
      <c r="O931" s="1798" t="s">
        <v>10</v>
      </c>
      <c r="P931" s="1798" t="s">
        <v>10</v>
      </c>
      <c r="Q931" s="1912">
        <v>-8.5649999999999995</v>
      </c>
      <c r="R931" s="1797">
        <v>-7.7960000000000003</v>
      </c>
      <c r="S931" s="1799">
        <v>-6.8611440999999997</v>
      </c>
      <c r="T931" s="1799">
        <v>-8.1920000000000002</v>
      </c>
      <c r="U931" s="1799" t="s">
        <v>10</v>
      </c>
      <c r="V931" s="1818" t="s">
        <v>10</v>
      </c>
    </row>
    <row r="932" spans="1:22" ht="15" x14ac:dyDescent="0.2">
      <c r="A932" s="1890"/>
      <c r="B932" s="1904" t="s">
        <v>654</v>
      </c>
      <c r="C932" s="1798" t="s">
        <v>10</v>
      </c>
      <c r="D932" s="1798" t="s">
        <v>10</v>
      </c>
      <c r="E932" s="1798" t="s">
        <v>10</v>
      </c>
      <c r="F932" s="1798" t="s">
        <v>10</v>
      </c>
      <c r="G932" s="1798" t="s">
        <v>10</v>
      </c>
      <c r="H932" s="1798" t="s">
        <v>10</v>
      </c>
      <c r="I932" s="1798" t="s">
        <v>10</v>
      </c>
      <c r="J932" s="1798" t="s">
        <v>10</v>
      </c>
      <c r="K932" s="1798" t="s">
        <v>10</v>
      </c>
      <c r="L932" s="1798" t="s">
        <v>10</v>
      </c>
      <c r="M932" s="1798" t="s">
        <v>10</v>
      </c>
      <c r="N932" s="1798" t="s">
        <v>10</v>
      </c>
      <c r="O932" s="1798" t="s">
        <v>10</v>
      </c>
      <c r="P932" s="1798" t="s">
        <v>10</v>
      </c>
      <c r="Q932" s="1913" t="s">
        <v>10</v>
      </c>
      <c r="R932" s="1797">
        <v>-6.0579999999999998</v>
      </c>
      <c r="S932" s="1799">
        <v>-4.8660196999999998</v>
      </c>
      <c r="T932" s="1799">
        <v>-6.4880000000000004</v>
      </c>
      <c r="U932" s="1799">
        <v>-4.9291004999999997</v>
      </c>
      <c r="V932" s="1818" t="s">
        <v>10</v>
      </c>
    </row>
    <row r="933" spans="1:22" ht="15" x14ac:dyDescent="0.2">
      <c r="A933" s="1890"/>
      <c r="B933" s="1914" t="s">
        <v>661</v>
      </c>
      <c r="C933" s="1798" t="s">
        <v>10</v>
      </c>
      <c r="D933" s="1798" t="s">
        <v>10</v>
      </c>
      <c r="E933" s="1798" t="s">
        <v>10</v>
      </c>
      <c r="F933" s="1798" t="s">
        <v>10</v>
      </c>
      <c r="G933" s="1798" t="s">
        <v>10</v>
      </c>
      <c r="H933" s="1798" t="s">
        <v>10</v>
      </c>
      <c r="I933" s="1798" t="s">
        <v>10</v>
      </c>
      <c r="J933" s="1798" t="s">
        <v>10</v>
      </c>
      <c r="K933" s="1798" t="s">
        <v>10</v>
      </c>
      <c r="L933" s="1798" t="s">
        <v>10</v>
      </c>
      <c r="M933" s="1798" t="s">
        <v>10</v>
      </c>
      <c r="N933" s="1798" t="s">
        <v>10</v>
      </c>
      <c r="O933" s="1798" t="s">
        <v>10</v>
      </c>
      <c r="P933" s="1798" t="s">
        <v>10</v>
      </c>
      <c r="Q933" s="1913" t="s">
        <v>10</v>
      </c>
      <c r="R933" s="1816" t="s">
        <v>10</v>
      </c>
      <c r="S933" s="1799">
        <v>-4.3101101999999996</v>
      </c>
      <c r="T933" s="1799">
        <v>-4.4390000000000001</v>
      </c>
      <c r="U933" s="1799">
        <v>-3.2384035</v>
      </c>
      <c r="V933" s="1800">
        <v>-4.8223132</v>
      </c>
    </row>
    <row r="934" spans="1:22" ht="15" x14ac:dyDescent="0.2">
      <c r="A934" s="1890"/>
      <c r="B934" s="1914" t="s">
        <v>712</v>
      </c>
      <c r="C934" s="1798" t="s">
        <v>10</v>
      </c>
      <c r="D934" s="1798" t="s">
        <v>10</v>
      </c>
      <c r="E934" s="1798" t="s">
        <v>10</v>
      </c>
      <c r="F934" s="1798" t="s">
        <v>10</v>
      </c>
      <c r="G934" s="1798" t="s">
        <v>10</v>
      </c>
      <c r="H934" s="1798" t="s">
        <v>10</v>
      </c>
      <c r="I934" s="1798" t="s">
        <v>10</v>
      </c>
      <c r="J934" s="1798" t="s">
        <v>10</v>
      </c>
      <c r="K934" s="1798" t="s">
        <v>10</v>
      </c>
      <c r="L934" s="1798" t="s">
        <v>10</v>
      </c>
      <c r="M934" s="1798" t="s">
        <v>10</v>
      </c>
      <c r="N934" s="1798" t="s">
        <v>10</v>
      </c>
      <c r="O934" s="1798" t="s">
        <v>10</v>
      </c>
      <c r="P934" s="1798" t="s">
        <v>10</v>
      </c>
      <c r="Q934" s="1798" t="s">
        <v>10</v>
      </c>
      <c r="R934" s="1798" t="s">
        <v>10</v>
      </c>
      <c r="S934" s="1816" t="s">
        <v>10</v>
      </c>
      <c r="T934" s="1816" t="s">
        <v>10</v>
      </c>
      <c r="U934" s="1799">
        <v>-2.5462322999999998</v>
      </c>
      <c r="V934" s="1800">
        <v>-3.8225264000000001</v>
      </c>
    </row>
    <row r="935" spans="1:22" ht="15" x14ac:dyDescent="0.2">
      <c r="A935" s="1890"/>
      <c r="B935" s="1915" t="s">
        <v>662</v>
      </c>
      <c r="C935" s="1805" t="s">
        <v>10</v>
      </c>
      <c r="D935" s="1805" t="s">
        <v>10</v>
      </c>
      <c r="E935" s="1805" t="s">
        <v>10</v>
      </c>
      <c r="F935" s="1805" t="s">
        <v>10</v>
      </c>
      <c r="G935" s="1805" t="s">
        <v>10</v>
      </c>
      <c r="H935" s="1805" t="s">
        <v>10</v>
      </c>
      <c r="I935" s="1805" t="s">
        <v>10</v>
      </c>
      <c r="J935" s="1805" t="s">
        <v>10</v>
      </c>
      <c r="K935" s="1805" t="s">
        <v>10</v>
      </c>
      <c r="L935" s="1805" t="s">
        <v>10</v>
      </c>
      <c r="M935" s="1805" t="s">
        <v>10</v>
      </c>
      <c r="N935" s="1805" t="s">
        <v>10</v>
      </c>
      <c r="O935" s="1805" t="s">
        <v>10</v>
      </c>
      <c r="P935" s="1805" t="s">
        <v>10</v>
      </c>
      <c r="Q935" s="1916" t="s">
        <v>10</v>
      </c>
      <c r="R935" s="1819" t="s">
        <v>10</v>
      </c>
      <c r="S935" s="1806">
        <v>-2.0877519000000002</v>
      </c>
      <c r="T935" s="1806">
        <v>-1.994</v>
      </c>
      <c r="U935" s="1806">
        <v>-1.2797301999999999</v>
      </c>
      <c r="V935" s="1807">
        <v>-1.9875640000000001</v>
      </c>
    </row>
    <row r="936" spans="1:22" ht="3" customHeight="1" x14ac:dyDescent="0.2">
      <c r="B936" s="1852"/>
      <c r="C936" s="1809"/>
      <c r="D936" s="1809"/>
      <c r="V936" s="1811"/>
    </row>
    <row r="937" spans="1:22" ht="63" customHeight="1" x14ac:dyDescent="0.25">
      <c r="B937" s="2004" t="s">
        <v>639</v>
      </c>
      <c r="C937" s="2005"/>
      <c r="D937" s="2005"/>
      <c r="E937" s="2005"/>
      <c r="F937" s="2005"/>
      <c r="G937" s="2005"/>
      <c r="H937" s="2005"/>
      <c r="I937" s="2005"/>
      <c r="J937" s="2005"/>
      <c r="K937" s="2005"/>
      <c r="L937" s="2005"/>
      <c r="M937" s="2005"/>
      <c r="N937" s="2005"/>
      <c r="O937" s="2005"/>
      <c r="P937" s="2005"/>
      <c r="Q937" s="2005"/>
      <c r="R937" s="2005"/>
      <c r="S937" s="1822"/>
      <c r="T937" s="1822"/>
      <c r="U937" s="1822"/>
      <c r="V937" s="1917"/>
    </row>
    <row r="939" spans="1:22" ht="63" customHeight="1" x14ac:dyDescent="0.2">
      <c r="A939" s="1785" t="s">
        <v>542</v>
      </c>
      <c r="B939" s="2001" t="s">
        <v>606</v>
      </c>
      <c r="C939" s="2002"/>
      <c r="D939" s="2002"/>
      <c r="E939" s="2002"/>
      <c r="F939" s="2002"/>
      <c r="G939" s="2002"/>
      <c r="H939" s="2002"/>
      <c r="I939" s="2002"/>
      <c r="J939" s="2002"/>
      <c r="K939" s="2002"/>
      <c r="L939" s="2002"/>
      <c r="M939" s="2002"/>
      <c r="N939" s="2002"/>
      <c r="O939" s="2002"/>
      <c r="P939" s="2002"/>
      <c r="Q939" s="2002"/>
      <c r="R939" s="2010"/>
      <c r="S939" s="1813"/>
      <c r="T939" s="1813"/>
      <c r="U939" s="1813"/>
      <c r="V939" s="1901"/>
    </row>
    <row r="940" spans="1:22" ht="63" customHeight="1" x14ac:dyDescent="0.2">
      <c r="A940" s="1787"/>
      <c r="B940" s="1877" t="s">
        <v>68</v>
      </c>
      <c r="C940" s="1878" t="s">
        <v>6</v>
      </c>
      <c r="D940" s="1878" t="s">
        <v>7</v>
      </c>
      <c r="E940" s="1878" t="s">
        <v>8</v>
      </c>
      <c r="F940" s="1880" t="s">
        <v>140</v>
      </c>
      <c r="G940" s="1880" t="s">
        <v>180</v>
      </c>
      <c r="H940" s="1880" t="s">
        <v>224</v>
      </c>
      <c r="I940" s="1881" t="s">
        <v>235</v>
      </c>
      <c r="J940" s="1881" t="s">
        <v>288</v>
      </c>
      <c r="K940" s="1881" t="s">
        <v>323</v>
      </c>
      <c r="L940" s="1881" t="s">
        <v>335</v>
      </c>
      <c r="M940" s="1792" t="s">
        <v>386</v>
      </c>
      <c r="N940" s="1793" t="s">
        <v>410</v>
      </c>
      <c r="O940" s="1793" t="s">
        <v>425</v>
      </c>
      <c r="P940" s="1792" t="s">
        <v>546</v>
      </c>
      <c r="Q940" s="1911" t="s">
        <v>600</v>
      </c>
      <c r="R940" s="1792" t="s">
        <v>653</v>
      </c>
      <c r="S940" s="1793" t="s">
        <v>660</v>
      </c>
      <c r="T940" s="1793" t="s">
        <v>700</v>
      </c>
      <c r="U940" s="1793" t="s">
        <v>704</v>
      </c>
      <c r="V940" s="1794" t="s">
        <v>706</v>
      </c>
    </row>
    <row r="941" spans="1:22" ht="15" x14ac:dyDescent="0.2">
      <c r="A941" s="1890"/>
      <c r="B941" s="1902" t="s">
        <v>601</v>
      </c>
      <c r="C941" s="1903" t="s">
        <v>10</v>
      </c>
      <c r="D941" s="1903" t="s">
        <v>10</v>
      </c>
      <c r="E941" s="1903" t="s">
        <v>10</v>
      </c>
      <c r="F941" s="1903" t="s">
        <v>10</v>
      </c>
      <c r="G941" s="1903" t="s">
        <v>10</v>
      </c>
      <c r="H941" s="1903" t="s">
        <v>10</v>
      </c>
      <c r="I941" s="1903" t="s">
        <v>10</v>
      </c>
      <c r="J941" s="1903" t="s">
        <v>10</v>
      </c>
      <c r="K941" s="1903" t="s">
        <v>10</v>
      </c>
      <c r="L941" s="1903" t="s">
        <v>10</v>
      </c>
      <c r="M941" s="1903" t="s">
        <v>10</v>
      </c>
      <c r="N941" s="1903" t="s">
        <v>10</v>
      </c>
      <c r="O941" s="1903" t="s">
        <v>10</v>
      </c>
      <c r="P941" s="1797">
        <v>-51.138858999999997</v>
      </c>
      <c r="Q941" s="1912">
        <v>-39.92</v>
      </c>
      <c r="R941" s="1816" t="s">
        <v>10</v>
      </c>
      <c r="S941" s="1816" t="s">
        <v>10</v>
      </c>
      <c r="T941" s="1816" t="s">
        <v>10</v>
      </c>
      <c r="U941" s="1816" t="s">
        <v>10</v>
      </c>
      <c r="V941" s="1865" t="s">
        <v>10</v>
      </c>
    </row>
    <row r="942" spans="1:22" ht="15" x14ac:dyDescent="0.2">
      <c r="A942" s="1890"/>
      <c r="B942" s="1904" t="s">
        <v>603</v>
      </c>
      <c r="C942" s="1798" t="s">
        <v>10</v>
      </c>
      <c r="D942" s="1798" t="s">
        <v>10</v>
      </c>
      <c r="E942" s="1798" t="s">
        <v>10</v>
      </c>
      <c r="F942" s="1798" t="s">
        <v>10</v>
      </c>
      <c r="G942" s="1798" t="s">
        <v>10</v>
      </c>
      <c r="H942" s="1798" t="s">
        <v>10</v>
      </c>
      <c r="I942" s="1798" t="s">
        <v>10</v>
      </c>
      <c r="J942" s="1798" t="s">
        <v>10</v>
      </c>
      <c r="K942" s="1798" t="s">
        <v>10</v>
      </c>
      <c r="L942" s="1798" t="s">
        <v>10</v>
      </c>
      <c r="M942" s="1798" t="s">
        <v>10</v>
      </c>
      <c r="N942" s="1798" t="s">
        <v>10</v>
      </c>
      <c r="O942" s="1798" t="s">
        <v>10</v>
      </c>
      <c r="P942" s="1798" t="s">
        <v>10</v>
      </c>
      <c r="Q942" s="1912">
        <v>-33.33</v>
      </c>
      <c r="R942" s="1797">
        <v>-27.727</v>
      </c>
      <c r="S942" s="1816" t="s">
        <v>10</v>
      </c>
      <c r="T942" s="1816" t="s">
        <v>10</v>
      </c>
      <c r="U942" s="1816" t="s">
        <v>10</v>
      </c>
      <c r="V942" s="1818" t="s">
        <v>10</v>
      </c>
    </row>
    <row r="943" spans="1:22" ht="15" x14ac:dyDescent="0.2">
      <c r="A943" s="1890"/>
      <c r="B943" s="1905" t="s">
        <v>604</v>
      </c>
      <c r="C943" s="1798" t="s">
        <v>10</v>
      </c>
      <c r="D943" s="1798" t="s">
        <v>10</v>
      </c>
      <c r="E943" s="1798" t="s">
        <v>10</v>
      </c>
      <c r="F943" s="1798" t="s">
        <v>10</v>
      </c>
      <c r="G943" s="1798" t="s">
        <v>10</v>
      </c>
      <c r="H943" s="1798" t="s">
        <v>10</v>
      </c>
      <c r="I943" s="1798" t="s">
        <v>10</v>
      </c>
      <c r="J943" s="1798" t="s">
        <v>10</v>
      </c>
      <c r="K943" s="1798" t="s">
        <v>10</v>
      </c>
      <c r="L943" s="1798" t="s">
        <v>10</v>
      </c>
      <c r="M943" s="1798" t="s">
        <v>10</v>
      </c>
      <c r="N943" s="1798" t="s">
        <v>10</v>
      </c>
      <c r="O943" s="1798" t="s">
        <v>10</v>
      </c>
      <c r="P943" s="1798" t="s">
        <v>10</v>
      </c>
      <c r="Q943" s="1912">
        <v>-24.897000000000002</v>
      </c>
      <c r="R943" s="1797">
        <v>-22.405999999999999</v>
      </c>
      <c r="S943" s="1799">
        <v>-22.928173000000001</v>
      </c>
      <c r="T943" s="1799" t="s">
        <v>10</v>
      </c>
      <c r="U943" s="1799" t="s">
        <v>10</v>
      </c>
      <c r="V943" s="1818" t="s">
        <v>10</v>
      </c>
    </row>
    <row r="944" spans="1:22" ht="15" x14ac:dyDescent="0.2">
      <c r="A944" s="1890"/>
      <c r="B944" s="1904" t="s">
        <v>605</v>
      </c>
      <c r="C944" s="1798" t="s">
        <v>10</v>
      </c>
      <c r="D944" s="1798" t="s">
        <v>10</v>
      </c>
      <c r="E944" s="1798" t="s">
        <v>10</v>
      </c>
      <c r="F944" s="1798" t="s">
        <v>10</v>
      </c>
      <c r="G944" s="1798" t="s">
        <v>10</v>
      </c>
      <c r="H944" s="1798" t="s">
        <v>10</v>
      </c>
      <c r="I944" s="1798" t="s">
        <v>10</v>
      </c>
      <c r="J944" s="1798" t="s">
        <v>10</v>
      </c>
      <c r="K944" s="1798" t="s">
        <v>10</v>
      </c>
      <c r="L944" s="1798" t="s">
        <v>10</v>
      </c>
      <c r="M944" s="1798" t="s">
        <v>10</v>
      </c>
      <c r="N944" s="1798" t="s">
        <v>10</v>
      </c>
      <c r="O944" s="1798" t="s">
        <v>10</v>
      </c>
      <c r="P944" s="1798" t="s">
        <v>10</v>
      </c>
      <c r="Q944" s="1912">
        <v>-16.873000000000001</v>
      </c>
      <c r="R944" s="1797">
        <v>-15.456</v>
      </c>
      <c r="S944" s="1799">
        <v>-20.521834999999999</v>
      </c>
      <c r="T944" s="1799">
        <v>-21.061769000000002</v>
      </c>
      <c r="U944" s="1799" t="s">
        <v>10</v>
      </c>
      <c r="V944" s="1818" t="s">
        <v>10</v>
      </c>
    </row>
    <row r="945" spans="1:22" ht="15" x14ac:dyDescent="0.2">
      <c r="A945" s="1890"/>
      <c r="B945" s="1904" t="s">
        <v>654</v>
      </c>
      <c r="C945" s="1798" t="s">
        <v>10</v>
      </c>
      <c r="D945" s="1798" t="s">
        <v>10</v>
      </c>
      <c r="E945" s="1798" t="s">
        <v>10</v>
      </c>
      <c r="F945" s="1798" t="s">
        <v>10</v>
      </c>
      <c r="G945" s="1798" t="s">
        <v>10</v>
      </c>
      <c r="H945" s="1798" t="s">
        <v>10</v>
      </c>
      <c r="I945" s="1798" t="s">
        <v>10</v>
      </c>
      <c r="J945" s="1798" t="s">
        <v>10</v>
      </c>
      <c r="K945" s="1798" t="s">
        <v>10</v>
      </c>
      <c r="L945" s="1798" t="s">
        <v>10</v>
      </c>
      <c r="M945" s="1798" t="s">
        <v>10</v>
      </c>
      <c r="N945" s="1798" t="s">
        <v>10</v>
      </c>
      <c r="O945" s="1798" t="s">
        <v>10</v>
      </c>
      <c r="P945" s="1798" t="s">
        <v>10</v>
      </c>
      <c r="Q945" s="1913" t="s">
        <v>10</v>
      </c>
      <c r="R945" s="1797">
        <v>-10.714</v>
      </c>
      <c r="S945" s="1799">
        <v>-12.15686</v>
      </c>
      <c r="T945" s="1799">
        <v>-12.819328000000001</v>
      </c>
      <c r="U945" s="1799">
        <v>-11.608002000000001</v>
      </c>
      <c r="V945" s="1818" t="s">
        <v>10</v>
      </c>
    </row>
    <row r="946" spans="1:22" ht="15" x14ac:dyDescent="0.2">
      <c r="A946" s="1890"/>
      <c r="B946" s="1914" t="s">
        <v>661</v>
      </c>
      <c r="C946" s="1798" t="s">
        <v>10</v>
      </c>
      <c r="D946" s="1798" t="s">
        <v>10</v>
      </c>
      <c r="E946" s="1798" t="s">
        <v>10</v>
      </c>
      <c r="F946" s="1798" t="s">
        <v>10</v>
      </c>
      <c r="G946" s="1798" t="s">
        <v>10</v>
      </c>
      <c r="H946" s="1798" t="s">
        <v>10</v>
      </c>
      <c r="I946" s="1798" t="s">
        <v>10</v>
      </c>
      <c r="J946" s="1798" t="s">
        <v>10</v>
      </c>
      <c r="K946" s="1798" t="s">
        <v>10</v>
      </c>
      <c r="L946" s="1798" t="s">
        <v>10</v>
      </c>
      <c r="M946" s="1798" t="s">
        <v>10</v>
      </c>
      <c r="N946" s="1798" t="s">
        <v>10</v>
      </c>
      <c r="O946" s="1798" t="s">
        <v>10</v>
      </c>
      <c r="P946" s="1798" t="s">
        <v>10</v>
      </c>
      <c r="Q946" s="1913" t="s">
        <v>10</v>
      </c>
      <c r="R946" s="1816" t="s">
        <v>10</v>
      </c>
      <c r="S946" s="1799">
        <v>-9.1430781000000003</v>
      </c>
      <c r="T946" s="1799">
        <v>-6.4430000000000005</v>
      </c>
      <c r="U946" s="1799">
        <v>-7.3884837000000001</v>
      </c>
      <c r="V946" s="1800">
        <v>-9.1704203999999994</v>
      </c>
    </row>
    <row r="947" spans="1:22" ht="15" x14ac:dyDescent="0.2">
      <c r="A947" s="1890"/>
      <c r="B947" s="1914" t="s">
        <v>712</v>
      </c>
      <c r="C947" s="1798" t="s">
        <v>10</v>
      </c>
      <c r="D947" s="1798" t="s">
        <v>10</v>
      </c>
      <c r="E947" s="1798" t="s">
        <v>10</v>
      </c>
      <c r="F947" s="1798" t="s">
        <v>10</v>
      </c>
      <c r="G947" s="1798" t="s">
        <v>10</v>
      </c>
      <c r="H947" s="1798" t="s">
        <v>10</v>
      </c>
      <c r="I947" s="1798" t="s">
        <v>10</v>
      </c>
      <c r="J947" s="1798" t="s">
        <v>10</v>
      </c>
      <c r="K947" s="1798" t="s">
        <v>10</v>
      </c>
      <c r="L947" s="1798" t="s">
        <v>10</v>
      </c>
      <c r="M947" s="1798" t="s">
        <v>10</v>
      </c>
      <c r="N947" s="1798" t="s">
        <v>10</v>
      </c>
      <c r="O947" s="1798" t="s">
        <v>10</v>
      </c>
      <c r="P947" s="1798" t="s">
        <v>10</v>
      </c>
      <c r="Q947" s="1798" t="s">
        <v>10</v>
      </c>
      <c r="R947" s="1798" t="s">
        <v>10</v>
      </c>
      <c r="S947" s="1816" t="s">
        <v>10</v>
      </c>
      <c r="T947" s="1816" t="s">
        <v>10</v>
      </c>
      <c r="U947" s="1799">
        <v>-4.7658671000000004</v>
      </c>
      <c r="V947" s="1800">
        <v>-6.2929133999999998</v>
      </c>
    </row>
    <row r="948" spans="1:22" ht="15" x14ac:dyDescent="0.2">
      <c r="A948" s="1890"/>
      <c r="B948" s="1915" t="s">
        <v>662</v>
      </c>
      <c r="C948" s="1805" t="s">
        <v>10</v>
      </c>
      <c r="D948" s="1805" t="s">
        <v>10</v>
      </c>
      <c r="E948" s="1805" t="s">
        <v>10</v>
      </c>
      <c r="F948" s="1805" t="s">
        <v>10</v>
      </c>
      <c r="G948" s="1805" t="s">
        <v>10</v>
      </c>
      <c r="H948" s="1805" t="s">
        <v>10</v>
      </c>
      <c r="I948" s="1805" t="s">
        <v>10</v>
      </c>
      <c r="J948" s="1805" t="s">
        <v>10</v>
      </c>
      <c r="K948" s="1805" t="s">
        <v>10</v>
      </c>
      <c r="L948" s="1805" t="s">
        <v>10</v>
      </c>
      <c r="M948" s="1805" t="s">
        <v>10</v>
      </c>
      <c r="N948" s="1805" t="s">
        <v>10</v>
      </c>
      <c r="O948" s="1805" t="s">
        <v>10</v>
      </c>
      <c r="P948" s="1805" t="s">
        <v>10</v>
      </c>
      <c r="Q948" s="1916" t="s">
        <v>10</v>
      </c>
      <c r="R948" s="1819" t="s">
        <v>10</v>
      </c>
      <c r="S948" s="1806">
        <v>-2.2048576</v>
      </c>
      <c r="T948" s="1806">
        <v>-0.46600000000000003</v>
      </c>
      <c r="U948" s="1806">
        <v>1.5640670999999999</v>
      </c>
      <c r="V948" s="1807">
        <v>1.5843073999999999</v>
      </c>
    </row>
    <row r="949" spans="1:22" ht="3" customHeight="1" x14ac:dyDescent="0.2">
      <c r="B949" s="1852"/>
      <c r="C949" s="1809"/>
      <c r="D949" s="1809"/>
    </row>
    <row r="950" spans="1:22" ht="63" customHeight="1" x14ac:dyDescent="0.2">
      <c r="B950" s="2004" t="s">
        <v>640</v>
      </c>
      <c r="C950" s="2005"/>
      <c r="D950" s="2005"/>
      <c r="E950" s="2005"/>
      <c r="F950" s="2005"/>
      <c r="G950" s="2005"/>
      <c r="H950" s="2005"/>
      <c r="I950" s="2005"/>
      <c r="J950" s="2005"/>
      <c r="K950" s="2005"/>
      <c r="L950" s="2005"/>
      <c r="M950" s="2005"/>
      <c r="N950" s="2005"/>
      <c r="O950" s="2005"/>
      <c r="P950" s="2005"/>
      <c r="Q950" s="2005"/>
      <c r="R950" s="2005"/>
      <c r="S950" s="1822"/>
      <c r="T950" s="1822"/>
      <c r="U950" s="1822"/>
    </row>
    <row r="952" spans="1:22" ht="63" customHeight="1" x14ac:dyDescent="0.2">
      <c r="A952" s="1785" t="s">
        <v>543</v>
      </c>
      <c r="B952" s="2001" t="s">
        <v>620</v>
      </c>
      <c r="C952" s="2002"/>
      <c r="D952" s="2002"/>
      <c r="E952" s="2002"/>
      <c r="F952" s="2002"/>
      <c r="G952" s="2002"/>
      <c r="H952" s="2002"/>
      <c r="I952" s="2002"/>
      <c r="J952" s="2002"/>
      <c r="K952" s="2002"/>
      <c r="L952" s="2002"/>
      <c r="M952" s="2002"/>
      <c r="N952" s="2002"/>
      <c r="O952" s="2002"/>
      <c r="P952" s="2002"/>
      <c r="Q952" s="2002"/>
      <c r="R952" s="2010"/>
      <c r="S952" s="1813"/>
      <c r="T952" s="1813"/>
      <c r="U952" s="1813"/>
      <c r="V952" s="1901"/>
    </row>
    <row r="953" spans="1:22" ht="63" customHeight="1" x14ac:dyDescent="0.2">
      <c r="A953" s="1787"/>
      <c r="B953" s="1877" t="s">
        <v>68</v>
      </c>
      <c r="C953" s="1878" t="s">
        <v>6</v>
      </c>
      <c r="D953" s="1878" t="s">
        <v>7</v>
      </c>
      <c r="E953" s="1878" t="s">
        <v>8</v>
      </c>
      <c r="F953" s="1880" t="s">
        <v>140</v>
      </c>
      <c r="G953" s="1880" t="s">
        <v>180</v>
      </c>
      <c r="H953" s="1880" t="s">
        <v>224</v>
      </c>
      <c r="I953" s="1881" t="s">
        <v>235</v>
      </c>
      <c r="J953" s="1881" t="s">
        <v>288</v>
      </c>
      <c r="K953" s="1881" t="s">
        <v>323</v>
      </c>
      <c r="L953" s="1881" t="s">
        <v>335</v>
      </c>
      <c r="M953" s="1792" t="s">
        <v>386</v>
      </c>
      <c r="N953" s="1793" t="s">
        <v>410</v>
      </c>
      <c r="O953" s="1793" t="s">
        <v>425</v>
      </c>
      <c r="P953" s="1792" t="s">
        <v>546</v>
      </c>
      <c r="Q953" s="1792" t="s">
        <v>612</v>
      </c>
      <c r="R953" s="1793" t="s">
        <v>653</v>
      </c>
      <c r="S953" s="1793" t="s">
        <v>660</v>
      </c>
      <c r="T953" s="1793" t="s">
        <v>700</v>
      </c>
      <c r="U953" s="1793" t="s">
        <v>704</v>
      </c>
      <c r="V953" s="1794" t="s">
        <v>706</v>
      </c>
    </row>
    <row r="954" spans="1:22" ht="15" x14ac:dyDescent="0.2">
      <c r="A954" s="1889"/>
      <c r="B954" s="1902" t="s">
        <v>541</v>
      </c>
      <c r="C954" s="1798" t="s">
        <v>10</v>
      </c>
      <c r="D954" s="1798" t="s">
        <v>10</v>
      </c>
      <c r="E954" s="1798" t="s">
        <v>10</v>
      </c>
      <c r="F954" s="1798" t="s">
        <v>10</v>
      </c>
      <c r="G954" s="1798" t="s">
        <v>10</v>
      </c>
      <c r="H954" s="1798" t="s">
        <v>10</v>
      </c>
      <c r="I954" s="1798" t="s">
        <v>10</v>
      </c>
      <c r="J954" s="1798" t="s">
        <v>10</v>
      </c>
      <c r="K954" s="1798" t="s">
        <v>10</v>
      </c>
      <c r="L954" s="1798" t="s">
        <v>10</v>
      </c>
      <c r="M954" s="1798" t="s">
        <v>10</v>
      </c>
      <c r="N954" s="1798" t="s">
        <v>10</v>
      </c>
      <c r="O954" s="1798" t="s">
        <v>10</v>
      </c>
      <c r="P954" s="1797">
        <v>46.947000000000003</v>
      </c>
      <c r="Q954" s="1797">
        <v>61.350999999999999</v>
      </c>
      <c r="R954" s="1816" t="s">
        <v>10</v>
      </c>
      <c r="S954" s="1816" t="s">
        <v>10</v>
      </c>
      <c r="T954" s="1816" t="s">
        <v>10</v>
      </c>
      <c r="U954" s="1816" t="s">
        <v>10</v>
      </c>
      <c r="V954" s="1865" t="s">
        <v>10</v>
      </c>
    </row>
    <row r="955" spans="1:22" ht="15" x14ac:dyDescent="0.2">
      <c r="A955" s="1889"/>
      <c r="B955" s="1908" t="s">
        <v>547</v>
      </c>
      <c r="C955" s="1798" t="s">
        <v>10</v>
      </c>
      <c r="D955" s="1798" t="s">
        <v>10</v>
      </c>
      <c r="E955" s="1798" t="s">
        <v>10</v>
      </c>
      <c r="F955" s="1798" t="s">
        <v>10</v>
      </c>
      <c r="G955" s="1798" t="s">
        <v>10</v>
      </c>
      <c r="H955" s="1798" t="s">
        <v>10</v>
      </c>
      <c r="I955" s="1798" t="s">
        <v>10</v>
      </c>
      <c r="J955" s="1798" t="s">
        <v>10</v>
      </c>
      <c r="K955" s="1798" t="s">
        <v>10</v>
      </c>
      <c r="L955" s="1798" t="s">
        <v>10</v>
      </c>
      <c r="M955" s="1798" t="s">
        <v>10</v>
      </c>
      <c r="N955" s="1798" t="s">
        <v>10</v>
      </c>
      <c r="O955" s="1798" t="s">
        <v>10</v>
      </c>
      <c r="P955" s="1797">
        <v>27.554000000000002</v>
      </c>
      <c r="Q955" s="1797">
        <v>25.401</v>
      </c>
      <c r="R955" s="1816" t="s">
        <v>10</v>
      </c>
      <c r="S955" s="1816" t="s">
        <v>10</v>
      </c>
      <c r="T955" s="1816" t="s">
        <v>10</v>
      </c>
      <c r="U955" s="1816" t="s">
        <v>10</v>
      </c>
      <c r="V955" s="1818" t="s">
        <v>10</v>
      </c>
    </row>
    <row r="956" spans="1:22" ht="15" x14ac:dyDescent="0.2">
      <c r="A956" s="1890"/>
      <c r="B956" s="1908" t="s">
        <v>548</v>
      </c>
      <c r="C956" s="1798" t="s">
        <v>10</v>
      </c>
      <c r="D956" s="1798" t="s">
        <v>10</v>
      </c>
      <c r="E956" s="1798" t="s">
        <v>10</v>
      </c>
      <c r="F956" s="1798" t="s">
        <v>10</v>
      </c>
      <c r="G956" s="1798" t="s">
        <v>10</v>
      </c>
      <c r="H956" s="1798" t="s">
        <v>10</v>
      </c>
      <c r="I956" s="1798" t="s">
        <v>10</v>
      </c>
      <c r="J956" s="1798" t="s">
        <v>10</v>
      </c>
      <c r="K956" s="1798" t="s">
        <v>10</v>
      </c>
      <c r="L956" s="1798" t="s">
        <v>10</v>
      </c>
      <c r="M956" s="1798" t="s">
        <v>10</v>
      </c>
      <c r="N956" s="1798" t="s">
        <v>10</v>
      </c>
      <c r="O956" s="1798" t="s">
        <v>10</v>
      </c>
      <c r="P956" s="1797">
        <v>9.35</v>
      </c>
      <c r="Q956" s="1797">
        <v>5.3170000000000002</v>
      </c>
      <c r="R956" s="1816" t="s">
        <v>10</v>
      </c>
      <c r="S956" s="1816" t="s">
        <v>10</v>
      </c>
      <c r="T956" s="1816" t="s">
        <v>10</v>
      </c>
      <c r="U956" s="1816" t="s">
        <v>10</v>
      </c>
      <c r="V956" s="1818" t="s">
        <v>10</v>
      </c>
    </row>
    <row r="957" spans="1:22" ht="15" x14ac:dyDescent="0.2">
      <c r="A957" s="1890"/>
      <c r="B957" s="1909" t="s">
        <v>549</v>
      </c>
      <c r="C957" s="1798" t="s">
        <v>10</v>
      </c>
      <c r="D957" s="1798" t="s">
        <v>10</v>
      </c>
      <c r="E957" s="1798" t="s">
        <v>10</v>
      </c>
      <c r="F957" s="1798" t="s">
        <v>10</v>
      </c>
      <c r="G957" s="1798" t="s">
        <v>10</v>
      </c>
      <c r="H957" s="1798" t="s">
        <v>10</v>
      </c>
      <c r="I957" s="1798" t="s">
        <v>10</v>
      </c>
      <c r="J957" s="1798" t="s">
        <v>10</v>
      </c>
      <c r="K957" s="1798" t="s">
        <v>10</v>
      </c>
      <c r="L957" s="1798" t="s">
        <v>10</v>
      </c>
      <c r="M957" s="1798" t="s">
        <v>10</v>
      </c>
      <c r="N957" s="1798" t="s">
        <v>10</v>
      </c>
      <c r="O957" s="1798" t="s">
        <v>10</v>
      </c>
      <c r="P957" s="1797">
        <v>7.7090000000000005</v>
      </c>
      <c r="Q957" s="1797">
        <v>4.1690000000000005</v>
      </c>
      <c r="R957" s="1816" t="s">
        <v>10</v>
      </c>
      <c r="S957" s="1816" t="s">
        <v>10</v>
      </c>
      <c r="T957" s="1816" t="s">
        <v>10</v>
      </c>
      <c r="U957" s="1816" t="s">
        <v>10</v>
      </c>
      <c r="V957" s="1818" t="s">
        <v>10</v>
      </c>
    </row>
    <row r="958" spans="1:22" ht="15" x14ac:dyDescent="0.2">
      <c r="A958" s="1890"/>
      <c r="B958" s="1910" t="s">
        <v>544</v>
      </c>
      <c r="C958" s="1805" t="s">
        <v>10</v>
      </c>
      <c r="D958" s="1805" t="s">
        <v>10</v>
      </c>
      <c r="E958" s="1805" t="s">
        <v>10</v>
      </c>
      <c r="F958" s="1805" t="s">
        <v>10</v>
      </c>
      <c r="G958" s="1805" t="s">
        <v>10</v>
      </c>
      <c r="H958" s="1805" t="s">
        <v>10</v>
      </c>
      <c r="I958" s="1805" t="s">
        <v>10</v>
      </c>
      <c r="J958" s="1805" t="s">
        <v>10</v>
      </c>
      <c r="K958" s="1805" t="s">
        <v>10</v>
      </c>
      <c r="L958" s="1805" t="s">
        <v>10</v>
      </c>
      <c r="M958" s="1805" t="s">
        <v>10</v>
      </c>
      <c r="N958" s="1805" t="s">
        <v>10</v>
      </c>
      <c r="O958" s="1805" t="s">
        <v>10</v>
      </c>
      <c r="P958" s="1804">
        <v>8.44</v>
      </c>
      <c r="Q958" s="1804">
        <v>3.7629999999999999</v>
      </c>
      <c r="R958" s="1819" t="s">
        <v>10</v>
      </c>
      <c r="S958" s="1819" t="s">
        <v>10</v>
      </c>
      <c r="T958" s="1819" t="s">
        <v>10</v>
      </c>
      <c r="U958" s="1819" t="s">
        <v>10</v>
      </c>
      <c r="V958" s="1821" t="s">
        <v>10</v>
      </c>
    </row>
    <row r="959" spans="1:22" ht="3" customHeight="1" x14ac:dyDescent="0.2">
      <c r="B959" s="1852"/>
      <c r="C959" s="1809"/>
      <c r="D959" s="1809"/>
    </row>
    <row r="960" spans="1:22" ht="63" customHeight="1" x14ac:dyDescent="0.2">
      <c r="B960" s="2004" t="s">
        <v>545</v>
      </c>
      <c r="C960" s="2005"/>
      <c r="D960" s="2005"/>
      <c r="E960" s="2005"/>
      <c r="F960" s="2005"/>
      <c r="G960" s="2005"/>
      <c r="H960" s="2005"/>
      <c r="I960" s="2005"/>
      <c r="J960" s="2005"/>
      <c r="K960" s="2005"/>
      <c r="L960" s="2005"/>
      <c r="M960" s="2005"/>
      <c r="N960" s="2005"/>
      <c r="O960" s="2005"/>
      <c r="P960" s="2005"/>
      <c r="Q960" s="2005"/>
      <c r="R960" s="2005"/>
      <c r="S960" s="1822"/>
      <c r="T960" s="1822"/>
      <c r="U960" s="1822"/>
    </row>
    <row r="962" spans="1:22" ht="63" customHeight="1" x14ac:dyDescent="0.2">
      <c r="A962" s="1785" t="s">
        <v>609</v>
      </c>
      <c r="B962" s="2001" t="s">
        <v>614</v>
      </c>
      <c r="C962" s="2002"/>
      <c r="D962" s="2002"/>
      <c r="E962" s="2002"/>
      <c r="F962" s="2002"/>
      <c r="G962" s="2002"/>
      <c r="H962" s="2002"/>
      <c r="I962" s="2002"/>
      <c r="J962" s="2002"/>
      <c r="K962" s="2002"/>
      <c r="L962" s="2002"/>
      <c r="M962" s="2002"/>
      <c r="N962" s="2002"/>
      <c r="O962" s="2002"/>
      <c r="P962" s="2002"/>
      <c r="Q962" s="2002"/>
      <c r="R962" s="2010"/>
      <c r="S962" s="1813"/>
      <c r="T962" s="1813"/>
      <c r="U962" s="1813"/>
      <c r="V962" s="1901"/>
    </row>
    <row r="963" spans="1:22" ht="63" customHeight="1" x14ac:dyDescent="0.2">
      <c r="A963" s="1787"/>
      <c r="B963" s="1877" t="s">
        <v>68</v>
      </c>
      <c r="C963" s="1878" t="s">
        <v>6</v>
      </c>
      <c r="D963" s="1878" t="s">
        <v>7</v>
      </c>
      <c r="E963" s="1878" t="s">
        <v>8</v>
      </c>
      <c r="F963" s="1880" t="s">
        <v>140</v>
      </c>
      <c r="G963" s="1880" t="s">
        <v>180</v>
      </c>
      <c r="H963" s="1880" t="s">
        <v>224</v>
      </c>
      <c r="I963" s="1881" t="s">
        <v>235</v>
      </c>
      <c r="J963" s="1881" t="s">
        <v>288</v>
      </c>
      <c r="K963" s="1881" t="s">
        <v>323</v>
      </c>
      <c r="L963" s="1881" t="s">
        <v>335</v>
      </c>
      <c r="M963" s="1792" t="s">
        <v>386</v>
      </c>
      <c r="N963" s="1793" t="s">
        <v>410</v>
      </c>
      <c r="O963" s="1793" t="s">
        <v>425</v>
      </c>
      <c r="P963" s="1793" t="s">
        <v>458</v>
      </c>
      <c r="Q963" s="1911" t="s">
        <v>613</v>
      </c>
      <c r="R963" s="1792" t="s">
        <v>653</v>
      </c>
      <c r="S963" s="1793" t="s">
        <v>660</v>
      </c>
      <c r="T963" s="1793" t="s">
        <v>700</v>
      </c>
      <c r="U963" s="1793" t="s">
        <v>704</v>
      </c>
      <c r="V963" s="1794" t="s">
        <v>706</v>
      </c>
    </row>
    <row r="964" spans="1:22" ht="15" x14ac:dyDescent="0.2">
      <c r="A964" s="1890"/>
      <c r="B964" s="1902" t="s">
        <v>601</v>
      </c>
      <c r="C964" s="1903" t="s">
        <v>10</v>
      </c>
      <c r="D964" s="1903" t="s">
        <v>10</v>
      </c>
      <c r="E964" s="1903" t="s">
        <v>10</v>
      </c>
      <c r="F964" s="1903" t="s">
        <v>10</v>
      </c>
      <c r="G964" s="1903" t="s">
        <v>10</v>
      </c>
      <c r="H964" s="1903" t="s">
        <v>10</v>
      </c>
      <c r="I964" s="1903" t="s">
        <v>10</v>
      </c>
      <c r="J964" s="1903" t="s">
        <v>10</v>
      </c>
      <c r="K964" s="1903" t="s">
        <v>10</v>
      </c>
      <c r="L964" s="1903" t="s">
        <v>10</v>
      </c>
      <c r="M964" s="1903" t="s">
        <v>10</v>
      </c>
      <c r="N964" s="1903" t="s">
        <v>10</v>
      </c>
      <c r="O964" s="1903" t="s">
        <v>10</v>
      </c>
      <c r="P964" s="1903" t="s">
        <v>10</v>
      </c>
      <c r="Q964" s="1912">
        <v>7.6240000000000006</v>
      </c>
      <c r="R964" s="1816" t="s">
        <v>10</v>
      </c>
      <c r="S964" s="1816" t="s">
        <v>10</v>
      </c>
      <c r="T964" s="1816" t="s">
        <v>10</v>
      </c>
      <c r="U964" s="1816" t="s">
        <v>10</v>
      </c>
      <c r="V964" s="1865" t="s">
        <v>10</v>
      </c>
    </row>
    <row r="965" spans="1:22" ht="15" x14ac:dyDescent="0.2">
      <c r="A965" s="1890"/>
      <c r="B965" s="1904" t="s">
        <v>603</v>
      </c>
      <c r="C965" s="1798" t="s">
        <v>10</v>
      </c>
      <c r="D965" s="1798" t="s">
        <v>10</v>
      </c>
      <c r="E965" s="1798" t="s">
        <v>10</v>
      </c>
      <c r="F965" s="1798" t="s">
        <v>10</v>
      </c>
      <c r="G965" s="1798" t="s">
        <v>10</v>
      </c>
      <c r="H965" s="1798" t="s">
        <v>10</v>
      </c>
      <c r="I965" s="1798" t="s">
        <v>10</v>
      </c>
      <c r="J965" s="1798" t="s">
        <v>10</v>
      </c>
      <c r="K965" s="1798" t="s">
        <v>10</v>
      </c>
      <c r="L965" s="1798" t="s">
        <v>10</v>
      </c>
      <c r="M965" s="1798" t="s">
        <v>10</v>
      </c>
      <c r="N965" s="1798" t="s">
        <v>10</v>
      </c>
      <c r="O965" s="1798" t="s">
        <v>10</v>
      </c>
      <c r="P965" s="1798" t="s">
        <v>10</v>
      </c>
      <c r="Q965" s="1912">
        <v>7.5179999999999998</v>
      </c>
      <c r="R965" s="1797">
        <v>7.1130000000000004</v>
      </c>
      <c r="S965" s="1816" t="s">
        <v>10</v>
      </c>
      <c r="T965" s="1816" t="s">
        <v>10</v>
      </c>
      <c r="U965" s="1816" t="s">
        <v>10</v>
      </c>
      <c r="V965" s="1818" t="s">
        <v>10</v>
      </c>
    </row>
    <row r="966" spans="1:22" ht="15" x14ac:dyDescent="0.2">
      <c r="A966" s="1890"/>
      <c r="B966" s="1905" t="s">
        <v>604</v>
      </c>
      <c r="C966" s="1798" t="s">
        <v>10</v>
      </c>
      <c r="D966" s="1798" t="s">
        <v>10</v>
      </c>
      <c r="E966" s="1798" t="s">
        <v>10</v>
      </c>
      <c r="F966" s="1798" t="s">
        <v>10</v>
      </c>
      <c r="G966" s="1798" t="s">
        <v>10</v>
      </c>
      <c r="H966" s="1798" t="s">
        <v>10</v>
      </c>
      <c r="I966" s="1798" t="s">
        <v>10</v>
      </c>
      <c r="J966" s="1798" t="s">
        <v>10</v>
      </c>
      <c r="K966" s="1798" t="s">
        <v>10</v>
      </c>
      <c r="L966" s="1798" t="s">
        <v>10</v>
      </c>
      <c r="M966" s="1798" t="s">
        <v>10</v>
      </c>
      <c r="N966" s="1798" t="s">
        <v>10</v>
      </c>
      <c r="O966" s="1798" t="s">
        <v>10</v>
      </c>
      <c r="P966" s="1798" t="s">
        <v>10</v>
      </c>
      <c r="Q966" s="1912">
        <v>7.2140000000000004</v>
      </c>
      <c r="R966" s="1797">
        <v>6.6870000000000003</v>
      </c>
      <c r="S966" s="1799">
        <v>5.9369550000000002</v>
      </c>
      <c r="T966" s="1799" t="s">
        <v>10</v>
      </c>
      <c r="U966" s="1816" t="s">
        <v>10</v>
      </c>
      <c r="V966" s="1818" t="s">
        <v>10</v>
      </c>
    </row>
    <row r="967" spans="1:22" ht="15" x14ac:dyDescent="0.2">
      <c r="A967" s="1890"/>
      <c r="B967" s="1904" t="s">
        <v>605</v>
      </c>
      <c r="C967" s="1798" t="s">
        <v>10</v>
      </c>
      <c r="D967" s="1798" t="s">
        <v>10</v>
      </c>
      <c r="E967" s="1798" t="s">
        <v>10</v>
      </c>
      <c r="F967" s="1798" t="s">
        <v>10</v>
      </c>
      <c r="G967" s="1798" t="s">
        <v>10</v>
      </c>
      <c r="H967" s="1798" t="s">
        <v>10</v>
      </c>
      <c r="I967" s="1798" t="s">
        <v>10</v>
      </c>
      <c r="J967" s="1798" t="s">
        <v>10</v>
      </c>
      <c r="K967" s="1798" t="s">
        <v>10</v>
      </c>
      <c r="L967" s="1798" t="s">
        <v>10</v>
      </c>
      <c r="M967" s="1798" t="s">
        <v>10</v>
      </c>
      <c r="N967" s="1798" t="s">
        <v>10</v>
      </c>
      <c r="O967" s="1798" t="s">
        <v>10</v>
      </c>
      <c r="P967" s="1798" t="s">
        <v>10</v>
      </c>
      <c r="Q967" s="1912">
        <v>5.468</v>
      </c>
      <c r="R967" s="1797">
        <v>5.4870000000000001</v>
      </c>
      <c r="S967" s="1799">
        <v>5.5795519999999996</v>
      </c>
      <c r="T967" s="1799">
        <v>6.5222455999999998</v>
      </c>
      <c r="U967" s="1816" t="s">
        <v>10</v>
      </c>
      <c r="V967" s="1818" t="s">
        <v>10</v>
      </c>
    </row>
    <row r="968" spans="1:22" ht="15" x14ac:dyDescent="0.2">
      <c r="A968" s="1890"/>
      <c r="B968" s="1904" t="s">
        <v>654</v>
      </c>
      <c r="C968" s="1798" t="s">
        <v>10</v>
      </c>
      <c r="D968" s="1798" t="s">
        <v>10</v>
      </c>
      <c r="E968" s="1798" t="s">
        <v>10</v>
      </c>
      <c r="F968" s="1798" t="s">
        <v>10</v>
      </c>
      <c r="G968" s="1798" t="s">
        <v>10</v>
      </c>
      <c r="H968" s="1798" t="s">
        <v>10</v>
      </c>
      <c r="I968" s="1798" t="s">
        <v>10</v>
      </c>
      <c r="J968" s="1798" t="s">
        <v>10</v>
      </c>
      <c r="K968" s="1798" t="s">
        <v>10</v>
      </c>
      <c r="L968" s="1798" t="s">
        <v>10</v>
      </c>
      <c r="M968" s="1798" t="s">
        <v>10</v>
      </c>
      <c r="N968" s="1798" t="s">
        <v>10</v>
      </c>
      <c r="O968" s="1798" t="s">
        <v>10</v>
      </c>
      <c r="P968" s="1798" t="s">
        <v>10</v>
      </c>
      <c r="Q968" s="1913" t="s">
        <v>10</v>
      </c>
      <c r="R968" s="1797">
        <v>4.1900000000000004</v>
      </c>
      <c r="S968" s="1799">
        <v>4.5906960000000003</v>
      </c>
      <c r="T968" s="1799">
        <v>5.9113490000000004</v>
      </c>
      <c r="U968" s="1816" t="s">
        <v>10</v>
      </c>
      <c r="V968" s="1818" t="s">
        <v>10</v>
      </c>
    </row>
    <row r="969" spans="1:22" ht="15" x14ac:dyDescent="0.2">
      <c r="A969" s="1811"/>
      <c r="B969" s="1914" t="s">
        <v>661</v>
      </c>
      <c r="C969" s="1798" t="s">
        <v>10</v>
      </c>
      <c r="D969" s="1798" t="s">
        <v>10</v>
      </c>
      <c r="E969" s="1798" t="s">
        <v>10</v>
      </c>
      <c r="F969" s="1798" t="s">
        <v>10</v>
      </c>
      <c r="G969" s="1798" t="s">
        <v>10</v>
      </c>
      <c r="H969" s="1798" t="s">
        <v>10</v>
      </c>
      <c r="I969" s="1798" t="s">
        <v>10</v>
      </c>
      <c r="J969" s="1798" t="s">
        <v>10</v>
      </c>
      <c r="K969" s="1798" t="s">
        <v>10</v>
      </c>
      <c r="L969" s="1798" t="s">
        <v>10</v>
      </c>
      <c r="M969" s="1798" t="s">
        <v>10</v>
      </c>
      <c r="N969" s="1798" t="s">
        <v>10</v>
      </c>
      <c r="O969" s="1798" t="s">
        <v>10</v>
      </c>
      <c r="P969" s="1798" t="s">
        <v>10</v>
      </c>
      <c r="Q969" s="1913" t="s">
        <v>10</v>
      </c>
      <c r="R969" s="1816" t="s">
        <v>10</v>
      </c>
      <c r="S969" s="1799">
        <v>3.2475610000000001</v>
      </c>
      <c r="T969" s="1799">
        <v>4.7306911999999999</v>
      </c>
      <c r="U969" s="1816" t="s">
        <v>10</v>
      </c>
      <c r="V969" s="1818">
        <v>4.6786941000000004</v>
      </c>
    </row>
    <row r="970" spans="1:22" ht="15" x14ac:dyDescent="0.2">
      <c r="A970" s="1811"/>
      <c r="B970" s="1914" t="s">
        <v>712</v>
      </c>
      <c r="C970" s="1798" t="s">
        <v>10</v>
      </c>
      <c r="D970" s="1798" t="s">
        <v>10</v>
      </c>
      <c r="E970" s="1798" t="s">
        <v>10</v>
      </c>
      <c r="F970" s="1798" t="s">
        <v>10</v>
      </c>
      <c r="G970" s="1798" t="s">
        <v>10</v>
      </c>
      <c r="H970" s="1798" t="s">
        <v>10</v>
      </c>
      <c r="I970" s="1798" t="s">
        <v>10</v>
      </c>
      <c r="J970" s="1798" t="s">
        <v>10</v>
      </c>
      <c r="K970" s="1798" t="s">
        <v>10</v>
      </c>
      <c r="L970" s="1798" t="s">
        <v>10</v>
      </c>
      <c r="M970" s="1798" t="s">
        <v>10</v>
      </c>
      <c r="N970" s="1798" t="s">
        <v>10</v>
      </c>
      <c r="O970" s="1798" t="s">
        <v>10</v>
      </c>
      <c r="P970" s="1798" t="s">
        <v>10</v>
      </c>
      <c r="Q970" s="1798" t="s">
        <v>10</v>
      </c>
      <c r="R970" s="1798" t="s">
        <v>10</v>
      </c>
      <c r="S970" s="1816" t="s">
        <v>10</v>
      </c>
      <c r="T970" s="1816" t="s">
        <v>10</v>
      </c>
      <c r="U970" s="1816" t="s">
        <v>10</v>
      </c>
      <c r="V970" s="1818">
        <v>4.5525447000000003</v>
      </c>
    </row>
    <row r="971" spans="1:22" ht="15" x14ac:dyDescent="0.2">
      <c r="A971" s="1811"/>
      <c r="B971" s="1915" t="s">
        <v>662</v>
      </c>
      <c r="C971" s="1805" t="s">
        <v>10</v>
      </c>
      <c r="D971" s="1805" t="s">
        <v>10</v>
      </c>
      <c r="E971" s="1805" t="s">
        <v>10</v>
      </c>
      <c r="F971" s="1805" t="s">
        <v>10</v>
      </c>
      <c r="G971" s="1805" t="s">
        <v>10</v>
      </c>
      <c r="H971" s="1805" t="s">
        <v>10</v>
      </c>
      <c r="I971" s="1805" t="s">
        <v>10</v>
      </c>
      <c r="J971" s="1805" t="s">
        <v>10</v>
      </c>
      <c r="K971" s="1805" t="s">
        <v>10</v>
      </c>
      <c r="L971" s="1805" t="s">
        <v>10</v>
      </c>
      <c r="M971" s="1805" t="s">
        <v>10</v>
      </c>
      <c r="N971" s="1805" t="s">
        <v>10</v>
      </c>
      <c r="O971" s="1805" t="s">
        <v>10</v>
      </c>
      <c r="P971" s="1805" t="s">
        <v>10</v>
      </c>
      <c r="Q971" s="1916" t="s">
        <v>10</v>
      </c>
      <c r="R971" s="1819" t="s">
        <v>10</v>
      </c>
      <c r="S971" s="1806">
        <v>1.950016</v>
      </c>
      <c r="T971" s="1806">
        <v>3.3702097000000002</v>
      </c>
      <c r="U971" s="1819" t="s">
        <v>10</v>
      </c>
      <c r="V971" s="1821">
        <v>3.8248161000000001</v>
      </c>
    </row>
    <row r="972" spans="1:22" ht="3" customHeight="1" x14ac:dyDescent="0.2">
      <c r="B972" s="1852"/>
      <c r="C972" s="1809"/>
      <c r="D972" s="1809"/>
    </row>
    <row r="973" spans="1:22" ht="63" customHeight="1" x14ac:dyDescent="0.2">
      <c r="B973" s="2004" t="s">
        <v>641</v>
      </c>
      <c r="C973" s="2005"/>
      <c r="D973" s="2005"/>
      <c r="E973" s="2005"/>
      <c r="F973" s="2005"/>
      <c r="G973" s="2005"/>
      <c r="H973" s="2005"/>
      <c r="I973" s="2005"/>
      <c r="J973" s="2005"/>
      <c r="K973" s="2005"/>
      <c r="L973" s="2005"/>
      <c r="M973" s="2005"/>
      <c r="N973" s="2005"/>
      <c r="O973" s="2005"/>
      <c r="P973" s="2005"/>
      <c r="Q973" s="2005"/>
      <c r="R973" s="2005"/>
      <c r="S973" s="1822"/>
      <c r="T973" s="1822"/>
      <c r="U973" s="1822"/>
    </row>
    <row r="975" spans="1:22" ht="63" customHeight="1" x14ac:dyDescent="0.2">
      <c r="A975" s="1785" t="s">
        <v>652</v>
      </c>
      <c r="B975" s="2006" t="s">
        <v>713</v>
      </c>
      <c r="C975" s="2007"/>
      <c r="D975" s="2007"/>
      <c r="E975" s="2007"/>
      <c r="F975" s="2007"/>
      <c r="G975" s="2007"/>
      <c r="H975" s="2007"/>
      <c r="I975" s="2007"/>
      <c r="J975" s="2007"/>
      <c r="K975" s="2007"/>
      <c r="L975" s="2007"/>
      <c r="M975" s="2007"/>
      <c r="N975" s="2007"/>
      <c r="O975" s="2007"/>
      <c r="P975" s="2007"/>
      <c r="Q975" s="2007"/>
      <c r="R975" s="2007"/>
      <c r="S975" s="1813"/>
      <c r="T975" s="1813"/>
      <c r="U975" s="1813"/>
      <c r="V975" s="1786"/>
    </row>
    <row r="976" spans="1:22" ht="63" customHeight="1" x14ac:dyDescent="0.2">
      <c r="A976" s="1787"/>
      <c r="B976" s="1877" t="s">
        <v>68</v>
      </c>
      <c r="C976" s="1878" t="s">
        <v>6</v>
      </c>
      <c r="D976" s="1878" t="s">
        <v>7</v>
      </c>
      <c r="E976" s="1878" t="s">
        <v>8</v>
      </c>
      <c r="F976" s="1880" t="s">
        <v>140</v>
      </c>
      <c r="G976" s="1880" t="s">
        <v>180</v>
      </c>
      <c r="H976" s="1880" t="s">
        <v>224</v>
      </c>
      <c r="I976" s="1881" t="s">
        <v>235</v>
      </c>
      <c r="J976" s="1881" t="s">
        <v>288</v>
      </c>
      <c r="K976" s="1881" t="s">
        <v>323</v>
      </c>
      <c r="L976" s="1881" t="s">
        <v>335</v>
      </c>
      <c r="M976" s="1792" t="s">
        <v>386</v>
      </c>
      <c r="N976" s="1793" t="s">
        <v>410</v>
      </c>
      <c r="O976" s="1793" t="s">
        <v>425</v>
      </c>
      <c r="P976" s="1793" t="s">
        <v>458</v>
      </c>
      <c r="Q976" s="1792" t="s">
        <v>613</v>
      </c>
      <c r="R976" s="1793" t="s">
        <v>653</v>
      </c>
      <c r="S976" s="1793" t="s">
        <v>660</v>
      </c>
      <c r="T976" s="1793" t="s">
        <v>700</v>
      </c>
      <c r="U976" s="1793" t="s">
        <v>704</v>
      </c>
      <c r="V976" s="1794" t="s">
        <v>706</v>
      </c>
    </row>
    <row r="977" spans="1:22" ht="15" x14ac:dyDescent="0.2">
      <c r="A977" s="1889"/>
      <c r="B977" s="1796" t="s">
        <v>515</v>
      </c>
      <c r="C977" s="1798" t="s">
        <v>10</v>
      </c>
      <c r="D977" s="1798" t="s">
        <v>10</v>
      </c>
      <c r="E977" s="1798" t="s">
        <v>10</v>
      </c>
      <c r="F977" s="1798" t="s">
        <v>10</v>
      </c>
      <c r="G977" s="1798" t="s">
        <v>10</v>
      </c>
      <c r="H977" s="1798" t="s">
        <v>10</v>
      </c>
      <c r="I977" s="1798" t="s">
        <v>10</v>
      </c>
      <c r="J977" s="1798" t="s">
        <v>10</v>
      </c>
      <c r="K977" s="1798" t="s">
        <v>10</v>
      </c>
      <c r="L977" s="1798" t="s">
        <v>10</v>
      </c>
      <c r="M977" s="1798" t="s">
        <v>10</v>
      </c>
      <c r="N977" s="1798" t="s">
        <v>10</v>
      </c>
      <c r="O977" s="1798" t="s">
        <v>10</v>
      </c>
      <c r="P977" s="1798" t="s">
        <v>10</v>
      </c>
      <c r="Q977" s="1797">
        <v>18.076000000000001</v>
      </c>
      <c r="R977" s="1816" t="s">
        <v>10</v>
      </c>
      <c r="S977" s="1816" t="s">
        <v>10</v>
      </c>
      <c r="T977" s="1816" t="s">
        <v>10</v>
      </c>
      <c r="U977" s="1816" t="s">
        <v>10</v>
      </c>
      <c r="V977" s="1865" t="s">
        <v>10</v>
      </c>
    </row>
    <row r="978" spans="1:22" ht="15" x14ac:dyDescent="0.2">
      <c r="A978" s="1889"/>
      <c r="B978" s="1801" t="s">
        <v>516</v>
      </c>
      <c r="C978" s="1798" t="s">
        <v>10</v>
      </c>
      <c r="D978" s="1798" t="s">
        <v>10</v>
      </c>
      <c r="E978" s="1798" t="s">
        <v>10</v>
      </c>
      <c r="F978" s="1798" t="s">
        <v>10</v>
      </c>
      <c r="G978" s="1798" t="s">
        <v>10</v>
      </c>
      <c r="H978" s="1798" t="s">
        <v>10</v>
      </c>
      <c r="I978" s="1798" t="s">
        <v>10</v>
      </c>
      <c r="J978" s="1798" t="s">
        <v>10</v>
      </c>
      <c r="K978" s="1798" t="s">
        <v>10</v>
      </c>
      <c r="L978" s="1798" t="s">
        <v>10</v>
      </c>
      <c r="M978" s="1798" t="s">
        <v>10</v>
      </c>
      <c r="N978" s="1798" t="s">
        <v>10</v>
      </c>
      <c r="O978" s="1798" t="s">
        <v>10</v>
      </c>
      <c r="P978" s="1798" t="s">
        <v>10</v>
      </c>
      <c r="Q978" s="1797">
        <v>2.4300000000000002</v>
      </c>
      <c r="R978" s="1816" t="s">
        <v>10</v>
      </c>
      <c r="S978" s="1816" t="s">
        <v>10</v>
      </c>
      <c r="T978" s="1816" t="s">
        <v>10</v>
      </c>
      <c r="U978" s="1816" t="s">
        <v>10</v>
      </c>
      <c r="V978" s="1818" t="s">
        <v>10</v>
      </c>
    </row>
    <row r="979" spans="1:22" ht="15" x14ac:dyDescent="0.2">
      <c r="A979" s="1890"/>
      <c r="B979" s="1801" t="s">
        <v>517</v>
      </c>
      <c r="C979" s="1798" t="s">
        <v>10</v>
      </c>
      <c r="D979" s="1798" t="s">
        <v>10</v>
      </c>
      <c r="E979" s="1798" t="s">
        <v>10</v>
      </c>
      <c r="F979" s="1798" t="s">
        <v>10</v>
      </c>
      <c r="G979" s="1798" t="s">
        <v>10</v>
      </c>
      <c r="H979" s="1798" t="s">
        <v>10</v>
      </c>
      <c r="I979" s="1798" t="s">
        <v>10</v>
      </c>
      <c r="J979" s="1798" t="s">
        <v>10</v>
      </c>
      <c r="K979" s="1798" t="s">
        <v>10</v>
      </c>
      <c r="L979" s="1798" t="s">
        <v>10</v>
      </c>
      <c r="M979" s="1798" t="s">
        <v>10</v>
      </c>
      <c r="N979" s="1798" t="s">
        <v>10</v>
      </c>
      <c r="O979" s="1798" t="s">
        <v>10</v>
      </c>
      <c r="P979" s="1798" t="s">
        <v>10</v>
      </c>
      <c r="Q979" s="1797">
        <v>50.029000000000003</v>
      </c>
      <c r="R979" s="1816" t="s">
        <v>10</v>
      </c>
      <c r="S979" s="1816" t="s">
        <v>10</v>
      </c>
      <c r="T979" s="1816" t="s">
        <v>10</v>
      </c>
      <c r="U979" s="1816" t="s">
        <v>10</v>
      </c>
      <c r="V979" s="1818" t="s">
        <v>10</v>
      </c>
    </row>
    <row r="980" spans="1:22" ht="15" x14ac:dyDescent="0.2">
      <c r="A980" s="1890"/>
      <c r="B980" s="1803" t="s">
        <v>518</v>
      </c>
      <c r="C980" s="1805" t="s">
        <v>10</v>
      </c>
      <c r="D980" s="1805" t="s">
        <v>10</v>
      </c>
      <c r="E980" s="1805" t="s">
        <v>10</v>
      </c>
      <c r="F980" s="1805" t="s">
        <v>10</v>
      </c>
      <c r="G980" s="1805" t="s">
        <v>10</v>
      </c>
      <c r="H980" s="1805" t="s">
        <v>10</v>
      </c>
      <c r="I980" s="1805" t="s">
        <v>10</v>
      </c>
      <c r="J980" s="1805" t="s">
        <v>10</v>
      </c>
      <c r="K980" s="1805" t="s">
        <v>10</v>
      </c>
      <c r="L980" s="1805" t="s">
        <v>10</v>
      </c>
      <c r="M980" s="1805" t="s">
        <v>10</v>
      </c>
      <c r="N980" s="1805" t="s">
        <v>10</v>
      </c>
      <c r="O980" s="1805" t="s">
        <v>10</v>
      </c>
      <c r="P980" s="1805" t="s">
        <v>10</v>
      </c>
      <c r="Q980" s="1804">
        <v>29.465</v>
      </c>
      <c r="R980" s="1819" t="s">
        <v>10</v>
      </c>
      <c r="S980" s="1819" t="s">
        <v>10</v>
      </c>
      <c r="T980" s="1819" t="s">
        <v>10</v>
      </c>
      <c r="U980" s="1819" t="s">
        <v>10</v>
      </c>
      <c r="V980" s="1821" t="s">
        <v>10</v>
      </c>
    </row>
    <row r="981" spans="1:22" ht="3" customHeight="1" x14ac:dyDescent="0.2">
      <c r="B981" s="1852"/>
      <c r="C981" s="1809"/>
      <c r="D981" s="1809"/>
    </row>
    <row r="982" spans="1:22" ht="63" customHeight="1" x14ac:dyDescent="0.2">
      <c r="B982" s="2004" t="s">
        <v>642</v>
      </c>
      <c r="C982" s="2005"/>
      <c r="D982" s="2005"/>
      <c r="E982" s="2005"/>
      <c r="F982" s="2005"/>
      <c r="G982" s="2005"/>
      <c r="H982" s="2005"/>
      <c r="I982" s="2005"/>
      <c r="J982" s="2005"/>
      <c r="K982" s="2005"/>
      <c r="L982" s="2005"/>
      <c r="M982" s="2005"/>
      <c r="N982" s="2005"/>
      <c r="O982" s="2005"/>
      <c r="P982" s="2005"/>
      <c r="Q982" s="2005"/>
      <c r="R982" s="2005"/>
      <c r="S982" s="1822"/>
      <c r="T982" s="1822"/>
      <c r="U982" s="1822"/>
    </row>
    <row r="984" spans="1:22" ht="63" customHeight="1" x14ac:dyDescent="0.2">
      <c r="A984" s="1785" t="s">
        <v>615</v>
      </c>
      <c r="B984" s="2006" t="s">
        <v>714</v>
      </c>
      <c r="C984" s="2007"/>
      <c r="D984" s="2007"/>
      <c r="E984" s="2007"/>
      <c r="F984" s="2007"/>
      <c r="G984" s="2007"/>
      <c r="H984" s="2007"/>
      <c r="I984" s="2007"/>
      <c r="J984" s="2007"/>
      <c r="K984" s="2007"/>
      <c r="L984" s="2007"/>
      <c r="M984" s="2007"/>
      <c r="N984" s="2007"/>
      <c r="O984" s="2007"/>
      <c r="P984" s="2007"/>
      <c r="Q984" s="2007"/>
      <c r="R984" s="2007"/>
      <c r="S984" s="1813"/>
      <c r="T984" s="1813"/>
      <c r="U984" s="1813"/>
      <c r="V984" s="1786"/>
    </row>
    <row r="985" spans="1:22" ht="63" customHeight="1" x14ac:dyDescent="0.2">
      <c r="A985" s="1787"/>
      <c r="B985" s="1877" t="s">
        <v>68</v>
      </c>
      <c r="C985" s="1878" t="s">
        <v>6</v>
      </c>
      <c r="D985" s="1878" t="s">
        <v>7</v>
      </c>
      <c r="E985" s="1878" t="s">
        <v>8</v>
      </c>
      <c r="F985" s="1880" t="s">
        <v>140</v>
      </c>
      <c r="G985" s="1880" t="s">
        <v>180</v>
      </c>
      <c r="H985" s="1880" t="s">
        <v>224</v>
      </c>
      <c r="I985" s="1881" t="s">
        <v>235</v>
      </c>
      <c r="J985" s="1881" t="s">
        <v>288</v>
      </c>
      <c r="K985" s="1881" t="s">
        <v>323</v>
      </c>
      <c r="L985" s="1881" t="s">
        <v>335</v>
      </c>
      <c r="M985" s="1792" t="s">
        <v>386</v>
      </c>
      <c r="N985" s="1793" t="s">
        <v>410</v>
      </c>
      <c r="O985" s="1793" t="s">
        <v>425</v>
      </c>
      <c r="P985" s="1793" t="s">
        <v>458</v>
      </c>
      <c r="Q985" s="1792" t="s">
        <v>613</v>
      </c>
      <c r="R985" s="1792" t="s">
        <v>658</v>
      </c>
      <c r="S985" s="1793" t="s">
        <v>660</v>
      </c>
      <c r="T985" s="1793" t="s">
        <v>700</v>
      </c>
      <c r="U985" s="1793" t="s">
        <v>704</v>
      </c>
      <c r="V985" s="1794" t="s">
        <v>706</v>
      </c>
    </row>
    <row r="986" spans="1:22" ht="15" x14ac:dyDescent="0.2">
      <c r="A986" s="1889"/>
      <c r="B986" s="1796" t="s">
        <v>515</v>
      </c>
      <c r="C986" s="1798" t="s">
        <v>10</v>
      </c>
      <c r="D986" s="1798" t="s">
        <v>10</v>
      </c>
      <c r="E986" s="1798" t="s">
        <v>10</v>
      </c>
      <c r="F986" s="1798" t="s">
        <v>10</v>
      </c>
      <c r="G986" s="1798" t="s">
        <v>10</v>
      </c>
      <c r="H986" s="1798" t="s">
        <v>10</v>
      </c>
      <c r="I986" s="1798" t="s">
        <v>10</v>
      </c>
      <c r="J986" s="1798" t="s">
        <v>10</v>
      </c>
      <c r="K986" s="1798" t="s">
        <v>10</v>
      </c>
      <c r="L986" s="1798" t="s">
        <v>10</v>
      </c>
      <c r="M986" s="1798" t="s">
        <v>10</v>
      </c>
      <c r="N986" s="1798" t="s">
        <v>10</v>
      </c>
      <c r="O986" s="1798" t="s">
        <v>10</v>
      </c>
      <c r="P986" s="1798" t="s">
        <v>10</v>
      </c>
      <c r="Q986" s="1797">
        <v>4.4800000000000004</v>
      </c>
      <c r="R986" s="1797">
        <v>3.36</v>
      </c>
      <c r="S986" s="1816" t="s">
        <v>10</v>
      </c>
      <c r="T986" s="1816" t="s">
        <v>10</v>
      </c>
      <c r="U986" s="1816" t="s">
        <v>10</v>
      </c>
      <c r="V986" s="1865" t="s">
        <v>10</v>
      </c>
    </row>
    <row r="987" spans="1:22" ht="15" x14ac:dyDescent="0.2">
      <c r="A987" s="1889"/>
      <c r="B987" s="1801" t="s">
        <v>516</v>
      </c>
      <c r="C987" s="1798" t="s">
        <v>10</v>
      </c>
      <c r="D987" s="1798" t="s">
        <v>10</v>
      </c>
      <c r="E987" s="1798" t="s">
        <v>10</v>
      </c>
      <c r="F987" s="1798" t="s">
        <v>10</v>
      </c>
      <c r="G987" s="1798" t="s">
        <v>10</v>
      </c>
      <c r="H987" s="1798" t="s">
        <v>10</v>
      </c>
      <c r="I987" s="1798" t="s">
        <v>10</v>
      </c>
      <c r="J987" s="1798" t="s">
        <v>10</v>
      </c>
      <c r="K987" s="1798" t="s">
        <v>10</v>
      </c>
      <c r="L987" s="1798" t="s">
        <v>10</v>
      </c>
      <c r="M987" s="1798" t="s">
        <v>10</v>
      </c>
      <c r="N987" s="1798" t="s">
        <v>10</v>
      </c>
      <c r="O987" s="1798" t="s">
        <v>10</v>
      </c>
      <c r="P987" s="1798" t="s">
        <v>10</v>
      </c>
      <c r="Q987" s="1797">
        <v>1.5270000000000001</v>
      </c>
      <c r="R987" s="1797">
        <v>1.677</v>
      </c>
      <c r="S987" s="1816" t="s">
        <v>10</v>
      </c>
      <c r="T987" s="1816" t="s">
        <v>10</v>
      </c>
      <c r="U987" s="1816" t="s">
        <v>10</v>
      </c>
      <c r="V987" s="1818" t="s">
        <v>10</v>
      </c>
    </row>
    <row r="988" spans="1:22" ht="15" x14ac:dyDescent="0.2">
      <c r="A988" s="1890"/>
      <c r="B988" s="1801" t="s">
        <v>517</v>
      </c>
      <c r="C988" s="1798" t="s">
        <v>10</v>
      </c>
      <c r="D988" s="1798" t="s">
        <v>10</v>
      </c>
      <c r="E988" s="1798" t="s">
        <v>10</v>
      </c>
      <c r="F988" s="1798" t="s">
        <v>10</v>
      </c>
      <c r="G988" s="1798" t="s">
        <v>10</v>
      </c>
      <c r="H988" s="1798" t="s">
        <v>10</v>
      </c>
      <c r="I988" s="1798" t="s">
        <v>10</v>
      </c>
      <c r="J988" s="1798" t="s">
        <v>10</v>
      </c>
      <c r="K988" s="1798" t="s">
        <v>10</v>
      </c>
      <c r="L988" s="1798" t="s">
        <v>10</v>
      </c>
      <c r="M988" s="1798" t="s">
        <v>10</v>
      </c>
      <c r="N988" s="1798" t="s">
        <v>10</v>
      </c>
      <c r="O988" s="1798" t="s">
        <v>10</v>
      </c>
      <c r="P988" s="1798" t="s">
        <v>10</v>
      </c>
      <c r="Q988" s="1797">
        <v>70.587000000000003</v>
      </c>
      <c r="R988" s="1797">
        <v>68.527000000000001</v>
      </c>
      <c r="S988" s="1816" t="s">
        <v>10</v>
      </c>
      <c r="T988" s="1816" t="s">
        <v>10</v>
      </c>
      <c r="U988" s="1816" t="s">
        <v>10</v>
      </c>
      <c r="V988" s="1818" t="s">
        <v>10</v>
      </c>
    </row>
    <row r="989" spans="1:22" ht="15" x14ac:dyDescent="0.2">
      <c r="A989" s="1890"/>
      <c r="B989" s="1803" t="s">
        <v>518</v>
      </c>
      <c r="C989" s="1805" t="s">
        <v>10</v>
      </c>
      <c r="D989" s="1805" t="s">
        <v>10</v>
      </c>
      <c r="E989" s="1805" t="s">
        <v>10</v>
      </c>
      <c r="F989" s="1805" t="s">
        <v>10</v>
      </c>
      <c r="G989" s="1805" t="s">
        <v>10</v>
      </c>
      <c r="H989" s="1805" t="s">
        <v>10</v>
      </c>
      <c r="I989" s="1805" t="s">
        <v>10</v>
      </c>
      <c r="J989" s="1805" t="s">
        <v>10</v>
      </c>
      <c r="K989" s="1805" t="s">
        <v>10</v>
      </c>
      <c r="L989" s="1805" t="s">
        <v>10</v>
      </c>
      <c r="M989" s="1805" t="s">
        <v>10</v>
      </c>
      <c r="N989" s="1805" t="s">
        <v>10</v>
      </c>
      <c r="O989" s="1805" t="s">
        <v>10</v>
      </c>
      <c r="P989" s="1805" t="s">
        <v>10</v>
      </c>
      <c r="Q989" s="1804">
        <v>23.405999999999999</v>
      </c>
      <c r="R989" s="1804">
        <v>26.436</v>
      </c>
      <c r="S989" s="1819" t="s">
        <v>10</v>
      </c>
      <c r="T989" s="1819" t="s">
        <v>10</v>
      </c>
      <c r="U989" s="1819" t="s">
        <v>10</v>
      </c>
      <c r="V989" s="1821" t="s">
        <v>10</v>
      </c>
    </row>
    <row r="990" spans="1:22" ht="3" customHeight="1" x14ac:dyDescent="0.2">
      <c r="B990" s="1852"/>
      <c r="C990" s="1809"/>
      <c r="D990" s="1809"/>
    </row>
    <row r="991" spans="1:22" ht="63" customHeight="1" x14ac:dyDescent="0.2">
      <c r="B991" s="2004" t="s">
        <v>643</v>
      </c>
      <c r="C991" s="2005"/>
      <c r="D991" s="2005"/>
      <c r="E991" s="2005"/>
      <c r="F991" s="2005"/>
      <c r="G991" s="2005"/>
      <c r="H991" s="2005"/>
      <c r="I991" s="2005"/>
      <c r="J991" s="2005"/>
      <c r="K991" s="2005"/>
      <c r="L991" s="2005"/>
      <c r="M991" s="2005"/>
      <c r="N991" s="2005"/>
      <c r="O991" s="2005"/>
      <c r="P991" s="2005"/>
      <c r="Q991" s="2005"/>
      <c r="R991" s="2005"/>
      <c r="S991" s="1822"/>
      <c r="T991" s="1822"/>
      <c r="U991" s="1822"/>
    </row>
    <row r="993" spans="1:22" ht="63" customHeight="1" x14ac:dyDescent="0.2">
      <c r="A993" s="1785" t="s">
        <v>622</v>
      </c>
      <c r="B993" s="2006" t="s">
        <v>621</v>
      </c>
      <c r="C993" s="2007"/>
      <c r="D993" s="2007"/>
      <c r="E993" s="2007"/>
      <c r="F993" s="2007"/>
      <c r="G993" s="2007"/>
      <c r="H993" s="2007"/>
      <c r="I993" s="2007"/>
      <c r="J993" s="2007"/>
      <c r="K993" s="2007"/>
      <c r="L993" s="2007"/>
      <c r="M993" s="2007"/>
      <c r="N993" s="2007"/>
      <c r="O993" s="2007"/>
      <c r="P993" s="2007"/>
      <c r="Q993" s="2007"/>
      <c r="R993" s="2007"/>
      <c r="S993" s="1813"/>
      <c r="T993" s="1813"/>
      <c r="U993" s="1813"/>
      <c r="V993" s="1786"/>
    </row>
    <row r="994" spans="1:22" ht="63" customHeight="1" x14ac:dyDescent="0.2">
      <c r="A994" s="1787"/>
      <c r="B994" s="1877" t="s">
        <v>68</v>
      </c>
      <c r="C994" s="1918" t="s">
        <v>6</v>
      </c>
      <c r="D994" s="1918" t="s">
        <v>7</v>
      </c>
      <c r="E994" s="1918" t="s">
        <v>8</v>
      </c>
      <c r="F994" s="1919" t="s">
        <v>140</v>
      </c>
      <c r="G994" s="1919" t="s">
        <v>180</v>
      </c>
      <c r="H994" s="1919" t="s">
        <v>224</v>
      </c>
      <c r="I994" s="1920" t="s">
        <v>235</v>
      </c>
      <c r="J994" s="1920" t="s">
        <v>288</v>
      </c>
      <c r="K994" s="1920" t="s">
        <v>323</v>
      </c>
      <c r="L994" s="1920" t="s">
        <v>335</v>
      </c>
      <c r="M994" s="1921" t="s">
        <v>386</v>
      </c>
      <c r="N994" s="1922" t="s">
        <v>410</v>
      </c>
      <c r="O994" s="1922" t="s">
        <v>425</v>
      </c>
      <c r="P994" s="1922" t="s">
        <v>458</v>
      </c>
      <c r="Q994" s="1921" t="s">
        <v>612</v>
      </c>
      <c r="R994" s="1922" t="s">
        <v>653</v>
      </c>
      <c r="S994" s="1922" t="s">
        <v>660</v>
      </c>
      <c r="T994" s="1793" t="s">
        <v>700</v>
      </c>
      <c r="U994" s="1793" t="s">
        <v>704</v>
      </c>
      <c r="V994" s="1794" t="s">
        <v>706</v>
      </c>
    </row>
    <row r="995" spans="1:22" ht="15" x14ac:dyDescent="0.2">
      <c r="A995" s="1862"/>
      <c r="B995" s="1796" t="s">
        <v>618</v>
      </c>
      <c r="C995" s="1903" t="s">
        <v>10</v>
      </c>
      <c r="D995" s="1903" t="s">
        <v>10</v>
      </c>
      <c r="E995" s="1903" t="s">
        <v>10</v>
      </c>
      <c r="F995" s="1903" t="s">
        <v>10</v>
      </c>
      <c r="G995" s="1903" t="s">
        <v>10</v>
      </c>
      <c r="H995" s="1903" t="s">
        <v>10</v>
      </c>
      <c r="I995" s="1903" t="s">
        <v>10</v>
      </c>
      <c r="J995" s="1903" t="s">
        <v>10</v>
      </c>
      <c r="K995" s="1903" t="s">
        <v>10</v>
      </c>
      <c r="L995" s="1903" t="s">
        <v>10</v>
      </c>
      <c r="M995" s="1903" t="s">
        <v>10</v>
      </c>
      <c r="N995" s="1903" t="s">
        <v>10</v>
      </c>
      <c r="O995" s="1903" t="s">
        <v>10</v>
      </c>
      <c r="P995" s="1903" t="s">
        <v>10</v>
      </c>
      <c r="Q995" s="1923">
        <v>6.0000000000000001E-3</v>
      </c>
      <c r="R995" s="1898" t="s">
        <v>10</v>
      </c>
      <c r="S995" s="1898" t="s">
        <v>10</v>
      </c>
      <c r="T995" s="1898" t="s">
        <v>10</v>
      </c>
      <c r="U995" s="1898" t="s">
        <v>10</v>
      </c>
      <c r="V995" s="1865" t="s">
        <v>10</v>
      </c>
    </row>
    <row r="996" spans="1:22" ht="15" x14ac:dyDescent="0.2">
      <c r="A996" s="1862"/>
      <c r="B996" s="1863" t="s">
        <v>616</v>
      </c>
      <c r="C996" s="1798" t="s">
        <v>10</v>
      </c>
      <c r="D996" s="1798" t="s">
        <v>10</v>
      </c>
      <c r="E996" s="1798" t="s">
        <v>10</v>
      </c>
      <c r="F996" s="1798" t="s">
        <v>10</v>
      </c>
      <c r="G996" s="1798" t="s">
        <v>10</v>
      </c>
      <c r="H996" s="1798" t="s">
        <v>10</v>
      </c>
      <c r="I996" s="1798" t="s">
        <v>10</v>
      </c>
      <c r="J996" s="1798" t="s">
        <v>10</v>
      </c>
      <c r="K996" s="1798" t="s">
        <v>10</v>
      </c>
      <c r="L996" s="1798" t="s">
        <v>10</v>
      </c>
      <c r="M996" s="1798" t="s">
        <v>10</v>
      </c>
      <c r="N996" s="1798" t="s">
        <v>10</v>
      </c>
      <c r="O996" s="1798" t="s">
        <v>10</v>
      </c>
      <c r="P996" s="1798" t="s">
        <v>10</v>
      </c>
      <c r="Q996" s="1797">
        <v>79.113</v>
      </c>
      <c r="R996" s="1816" t="s">
        <v>10</v>
      </c>
      <c r="S996" s="1816" t="s">
        <v>10</v>
      </c>
      <c r="T996" s="1816" t="s">
        <v>10</v>
      </c>
      <c r="U996" s="1816" t="s">
        <v>10</v>
      </c>
      <c r="V996" s="1818" t="s">
        <v>10</v>
      </c>
    </row>
    <row r="997" spans="1:22" ht="15" x14ac:dyDescent="0.2">
      <c r="A997" s="1811"/>
      <c r="B997" s="1863" t="s">
        <v>619</v>
      </c>
      <c r="C997" s="1798" t="s">
        <v>10</v>
      </c>
      <c r="D997" s="1798" t="s">
        <v>10</v>
      </c>
      <c r="E997" s="1798" t="s">
        <v>10</v>
      </c>
      <c r="F997" s="1798" t="s">
        <v>10</v>
      </c>
      <c r="G997" s="1798" t="s">
        <v>10</v>
      </c>
      <c r="H997" s="1798" t="s">
        <v>10</v>
      </c>
      <c r="I997" s="1798" t="s">
        <v>10</v>
      </c>
      <c r="J997" s="1798" t="s">
        <v>10</v>
      </c>
      <c r="K997" s="1798" t="s">
        <v>10</v>
      </c>
      <c r="L997" s="1798" t="s">
        <v>10</v>
      </c>
      <c r="M997" s="1798" t="s">
        <v>10</v>
      </c>
      <c r="N997" s="1798" t="s">
        <v>10</v>
      </c>
      <c r="O997" s="1798" t="s">
        <v>10</v>
      </c>
      <c r="P997" s="1798" t="s">
        <v>10</v>
      </c>
      <c r="Q997" s="1797">
        <v>17.661999999999999</v>
      </c>
      <c r="R997" s="1816" t="s">
        <v>10</v>
      </c>
      <c r="S997" s="1816" t="s">
        <v>10</v>
      </c>
      <c r="T997" s="1816" t="s">
        <v>10</v>
      </c>
      <c r="U997" s="1816" t="s">
        <v>10</v>
      </c>
      <c r="V997" s="1818" t="s">
        <v>10</v>
      </c>
    </row>
    <row r="998" spans="1:22" ht="15" x14ac:dyDescent="0.2">
      <c r="A998" s="1811"/>
      <c r="B998" s="1803" t="s">
        <v>617</v>
      </c>
      <c r="C998" s="1805" t="s">
        <v>10</v>
      </c>
      <c r="D998" s="1805" t="s">
        <v>10</v>
      </c>
      <c r="E998" s="1805" t="s">
        <v>10</v>
      </c>
      <c r="F998" s="1805" t="s">
        <v>10</v>
      </c>
      <c r="G998" s="1805" t="s">
        <v>10</v>
      </c>
      <c r="H998" s="1805" t="s">
        <v>10</v>
      </c>
      <c r="I998" s="1805" t="s">
        <v>10</v>
      </c>
      <c r="J998" s="1805" t="s">
        <v>10</v>
      </c>
      <c r="K998" s="1805" t="s">
        <v>10</v>
      </c>
      <c r="L998" s="1805" t="s">
        <v>10</v>
      </c>
      <c r="M998" s="1805" t="s">
        <v>10</v>
      </c>
      <c r="N998" s="1805" t="s">
        <v>10</v>
      </c>
      <c r="O998" s="1805" t="s">
        <v>10</v>
      </c>
      <c r="P998" s="1805" t="s">
        <v>10</v>
      </c>
      <c r="Q998" s="1804">
        <v>3.2189999999999999</v>
      </c>
      <c r="R998" s="1819" t="s">
        <v>10</v>
      </c>
      <c r="S998" s="1819" t="s">
        <v>10</v>
      </c>
      <c r="T998" s="1819" t="s">
        <v>10</v>
      </c>
      <c r="U998" s="1819" t="s">
        <v>10</v>
      </c>
      <c r="V998" s="1821" t="s">
        <v>10</v>
      </c>
    </row>
    <row r="999" spans="1:22" ht="3" customHeight="1" x14ac:dyDescent="0.2">
      <c r="B999" s="1852"/>
      <c r="C999" s="1809"/>
      <c r="D999" s="1809"/>
    </row>
    <row r="1000" spans="1:22" ht="63" customHeight="1" x14ac:dyDescent="0.2">
      <c r="B1000" s="2004" t="s">
        <v>636</v>
      </c>
      <c r="C1000" s="2005"/>
      <c r="D1000" s="2005"/>
      <c r="E1000" s="2005"/>
      <c r="F1000" s="2005"/>
      <c r="G1000" s="2005"/>
      <c r="H1000" s="2005"/>
      <c r="I1000" s="2005"/>
      <c r="J1000" s="2005"/>
      <c r="K1000" s="2005"/>
      <c r="L1000" s="2005"/>
      <c r="M1000" s="2005"/>
      <c r="N1000" s="2005"/>
      <c r="O1000" s="2005"/>
      <c r="P1000" s="2005"/>
      <c r="Q1000" s="2005"/>
      <c r="R1000" s="2005"/>
      <c r="S1000" s="1822"/>
      <c r="T1000" s="1822"/>
      <c r="U1000" s="1822"/>
    </row>
    <row r="1002" spans="1:22" ht="63" customHeight="1" x14ac:dyDescent="0.2">
      <c r="A1002" s="1785" t="s">
        <v>623</v>
      </c>
      <c r="B1002" s="2006" t="s">
        <v>626</v>
      </c>
      <c r="C1002" s="2007"/>
      <c r="D1002" s="2007"/>
      <c r="E1002" s="2007"/>
      <c r="F1002" s="2007"/>
      <c r="G1002" s="2007"/>
      <c r="H1002" s="2007"/>
      <c r="I1002" s="2007"/>
      <c r="J1002" s="2007"/>
      <c r="K1002" s="2007"/>
      <c r="L1002" s="2007"/>
      <c r="M1002" s="2007"/>
      <c r="N1002" s="2007"/>
      <c r="O1002" s="2007"/>
      <c r="P1002" s="2007"/>
      <c r="Q1002" s="2007"/>
      <c r="R1002" s="2007"/>
      <c r="S1002" s="1813"/>
      <c r="T1002" s="1813"/>
      <c r="U1002" s="1813"/>
      <c r="V1002" s="1786"/>
    </row>
    <row r="1003" spans="1:22" ht="63" customHeight="1" x14ac:dyDescent="0.2">
      <c r="A1003" s="1787"/>
      <c r="B1003" s="1877" t="s">
        <v>68</v>
      </c>
      <c r="C1003" s="1878" t="s">
        <v>6</v>
      </c>
      <c r="D1003" s="1878" t="s">
        <v>7</v>
      </c>
      <c r="E1003" s="1878" t="s">
        <v>8</v>
      </c>
      <c r="F1003" s="1880" t="s">
        <v>140</v>
      </c>
      <c r="G1003" s="1880" t="s">
        <v>180</v>
      </c>
      <c r="H1003" s="1880" t="s">
        <v>224</v>
      </c>
      <c r="I1003" s="1881" t="s">
        <v>235</v>
      </c>
      <c r="J1003" s="1881" t="s">
        <v>288</v>
      </c>
      <c r="K1003" s="1881" t="s">
        <v>323</v>
      </c>
      <c r="L1003" s="1881" t="s">
        <v>335</v>
      </c>
      <c r="M1003" s="1792" t="s">
        <v>386</v>
      </c>
      <c r="N1003" s="1793" t="s">
        <v>410</v>
      </c>
      <c r="O1003" s="1793" t="s">
        <v>425</v>
      </c>
      <c r="P1003" s="1793" t="s">
        <v>458</v>
      </c>
      <c r="Q1003" s="1792" t="s">
        <v>612</v>
      </c>
      <c r="R1003" s="1793" t="s">
        <v>653</v>
      </c>
      <c r="S1003" s="1793" t="s">
        <v>660</v>
      </c>
      <c r="T1003" s="1793" t="s">
        <v>700</v>
      </c>
      <c r="U1003" s="1793" t="s">
        <v>704</v>
      </c>
      <c r="V1003" s="1794" t="s">
        <v>706</v>
      </c>
    </row>
    <row r="1004" spans="1:22" ht="15" x14ac:dyDescent="0.2">
      <c r="A1004" s="1889"/>
      <c r="B1004" s="1796" t="s">
        <v>618</v>
      </c>
      <c r="C1004" s="1798" t="s">
        <v>10</v>
      </c>
      <c r="D1004" s="1798" t="s">
        <v>10</v>
      </c>
      <c r="E1004" s="1798" t="s">
        <v>10</v>
      </c>
      <c r="F1004" s="1798" t="s">
        <v>10</v>
      </c>
      <c r="G1004" s="1798" t="s">
        <v>10</v>
      </c>
      <c r="H1004" s="1798" t="s">
        <v>10</v>
      </c>
      <c r="I1004" s="1798" t="s">
        <v>10</v>
      </c>
      <c r="J1004" s="1798" t="s">
        <v>10</v>
      </c>
      <c r="K1004" s="1798" t="s">
        <v>10</v>
      </c>
      <c r="L1004" s="1798" t="s">
        <v>10</v>
      </c>
      <c r="M1004" s="1798" t="s">
        <v>10</v>
      </c>
      <c r="N1004" s="1798" t="s">
        <v>10</v>
      </c>
      <c r="O1004" s="1798" t="s">
        <v>10</v>
      </c>
      <c r="P1004" s="1798" t="s">
        <v>10</v>
      </c>
      <c r="Q1004" s="1797">
        <v>0.36399999999999999</v>
      </c>
      <c r="R1004" s="1816" t="s">
        <v>10</v>
      </c>
      <c r="S1004" s="1816" t="s">
        <v>10</v>
      </c>
      <c r="T1004" s="1816" t="s">
        <v>10</v>
      </c>
      <c r="U1004" s="1816" t="s">
        <v>10</v>
      </c>
      <c r="V1004" s="1865" t="s">
        <v>10</v>
      </c>
    </row>
    <row r="1005" spans="1:22" ht="15" x14ac:dyDescent="0.2">
      <c r="A1005" s="1889"/>
      <c r="B1005" s="1863" t="s">
        <v>616</v>
      </c>
      <c r="C1005" s="1798" t="s">
        <v>10</v>
      </c>
      <c r="D1005" s="1798" t="s">
        <v>10</v>
      </c>
      <c r="E1005" s="1798" t="s">
        <v>10</v>
      </c>
      <c r="F1005" s="1798" t="s">
        <v>10</v>
      </c>
      <c r="G1005" s="1798" t="s">
        <v>10</v>
      </c>
      <c r="H1005" s="1798" t="s">
        <v>10</v>
      </c>
      <c r="I1005" s="1798" t="s">
        <v>10</v>
      </c>
      <c r="J1005" s="1798" t="s">
        <v>10</v>
      </c>
      <c r="K1005" s="1798" t="s">
        <v>10</v>
      </c>
      <c r="L1005" s="1798" t="s">
        <v>10</v>
      </c>
      <c r="M1005" s="1798" t="s">
        <v>10</v>
      </c>
      <c r="N1005" s="1798" t="s">
        <v>10</v>
      </c>
      <c r="O1005" s="1798" t="s">
        <v>10</v>
      </c>
      <c r="P1005" s="1798" t="s">
        <v>10</v>
      </c>
      <c r="Q1005" s="1797">
        <v>22.161999999999999</v>
      </c>
      <c r="R1005" s="1816" t="s">
        <v>10</v>
      </c>
      <c r="S1005" s="1816" t="s">
        <v>10</v>
      </c>
      <c r="T1005" s="1816" t="s">
        <v>10</v>
      </c>
      <c r="U1005" s="1816" t="s">
        <v>10</v>
      </c>
      <c r="V1005" s="1818" t="s">
        <v>10</v>
      </c>
    </row>
    <row r="1006" spans="1:22" ht="15" x14ac:dyDescent="0.2">
      <c r="A1006" s="1890"/>
      <c r="B1006" s="1863" t="s">
        <v>619</v>
      </c>
      <c r="C1006" s="1798" t="s">
        <v>10</v>
      </c>
      <c r="D1006" s="1798" t="s">
        <v>10</v>
      </c>
      <c r="E1006" s="1798" t="s">
        <v>10</v>
      </c>
      <c r="F1006" s="1798" t="s">
        <v>10</v>
      </c>
      <c r="G1006" s="1798" t="s">
        <v>10</v>
      </c>
      <c r="H1006" s="1798" t="s">
        <v>10</v>
      </c>
      <c r="I1006" s="1798" t="s">
        <v>10</v>
      </c>
      <c r="J1006" s="1798" t="s">
        <v>10</v>
      </c>
      <c r="K1006" s="1798" t="s">
        <v>10</v>
      </c>
      <c r="L1006" s="1798" t="s">
        <v>10</v>
      </c>
      <c r="M1006" s="1798" t="s">
        <v>10</v>
      </c>
      <c r="N1006" s="1798" t="s">
        <v>10</v>
      </c>
      <c r="O1006" s="1798" t="s">
        <v>10</v>
      </c>
      <c r="P1006" s="1798" t="s">
        <v>10</v>
      </c>
      <c r="Q1006" s="1797">
        <v>65.748999999999995</v>
      </c>
      <c r="R1006" s="1816" t="s">
        <v>10</v>
      </c>
      <c r="S1006" s="1816" t="s">
        <v>10</v>
      </c>
      <c r="T1006" s="1816" t="s">
        <v>10</v>
      </c>
      <c r="U1006" s="1816" t="s">
        <v>10</v>
      </c>
      <c r="V1006" s="1818" t="s">
        <v>10</v>
      </c>
    </row>
    <row r="1007" spans="1:22" ht="15" x14ac:dyDescent="0.2">
      <c r="A1007" s="1890"/>
      <c r="B1007" s="1803" t="s">
        <v>617</v>
      </c>
      <c r="C1007" s="1805" t="s">
        <v>10</v>
      </c>
      <c r="D1007" s="1805" t="s">
        <v>10</v>
      </c>
      <c r="E1007" s="1805" t="s">
        <v>10</v>
      </c>
      <c r="F1007" s="1805" t="s">
        <v>10</v>
      </c>
      <c r="G1007" s="1805" t="s">
        <v>10</v>
      </c>
      <c r="H1007" s="1805" t="s">
        <v>10</v>
      </c>
      <c r="I1007" s="1805" t="s">
        <v>10</v>
      </c>
      <c r="J1007" s="1805" t="s">
        <v>10</v>
      </c>
      <c r="K1007" s="1805" t="s">
        <v>10</v>
      </c>
      <c r="L1007" s="1805" t="s">
        <v>10</v>
      </c>
      <c r="M1007" s="1805" t="s">
        <v>10</v>
      </c>
      <c r="N1007" s="1805" t="s">
        <v>10</v>
      </c>
      <c r="O1007" s="1805" t="s">
        <v>10</v>
      </c>
      <c r="P1007" s="1805" t="s">
        <v>10</v>
      </c>
      <c r="Q1007" s="1804">
        <v>11.724</v>
      </c>
      <c r="R1007" s="1819" t="s">
        <v>10</v>
      </c>
      <c r="S1007" s="1819" t="s">
        <v>10</v>
      </c>
      <c r="T1007" s="1819" t="s">
        <v>10</v>
      </c>
      <c r="U1007" s="1819" t="s">
        <v>10</v>
      </c>
      <c r="V1007" s="1821" t="s">
        <v>10</v>
      </c>
    </row>
    <row r="1008" spans="1:22" ht="3" customHeight="1" x14ac:dyDescent="0.2">
      <c r="B1008" s="1852"/>
      <c r="C1008" s="1809"/>
      <c r="D1008" s="1809"/>
      <c r="Q1008" s="1812">
        <v>10.282999999999999</v>
      </c>
      <c r="R1008" s="1811">
        <v>10.282999999999999</v>
      </c>
    </row>
    <row r="1009" spans="1:22" ht="63" customHeight="1" x14ac:dyDescent="0.2">
      <c r="B1009" s="2004" t="s">
        <v>636</v>
      </c>
      <c r="C1009" s="2005"/>
      <c r="D1009" s="2005"/>
      <c r="E1009" s="2005"/>
      <c r="F1009" s="2005"/>
      <c r="G1009" s="2005"/>
      <c r="H1009" s="2005"/>
      <c r="I1009" s="2005"/>
      <c r="J1009" s="2005"/>
      <c r="K1009" s="2005"/>
      <c r="L1009" s="2005"/>
      <c r="M1009" s="2005"/>
      <c r="N1009" s="2005"/>
      <c r="O1009" s="2005"/>
      <c r="P1009" s="2005"/>
      <c r="Q1009" s="2005"/>
      <c r="R1009" s="2005"/>
      <c r="S1009" s="1822"/>
      <c r="T1009" s="1822"/>
      <c r="U1009" s="1822"/>
    </row>
    <row r="1011" spans="1:22" ht="63" customHeight="1" x14ac:dyDescent="0.2">
      <c r="A1011" s="1785" t="s">
        <v>624</v>
      </c>
      <c r="B1011" s="2006" t="s">
        <v>627</v>
      </c>
      <c r="C1011" s="2007"/>
      <c r="D1011" s="2007"/>
      <c r="E1011" s="2007"/>
      <c r="F1011" s="2007"/>
      <c r="G1011" s="2007"/>
      <c r="H1011" s="2007"/>
      <c r="I1011" s="2007"/>
      <c r="J1011" s="2007"/>
      <c r="K1011" s="2007"/>
      <c r="L1011" s="2007"/>
      <c r="M1011" s="2007"/>
      <c r="N1011" s="2007"/>
      <c r="O1011" s="2007"/>
      <c r="P1011" s="2007"/>
      <c r="Q1011" s="2007"/>
      <c r="R1011" s="2007"/>
      <c r="S1011" s="1813"/>
      <c r="T1011" s="1813"/>
      <c r="U1011" s="1813"/>
      <c r="V1011" s="1786"/>
    </row>
    <row r="1012" spans="1:22" ht="63" customHeight="1" x14ac:dyDescent="0.2">
      <c r="A1012" s="1787"/>
      <c r="B1012" s="1877" t="s">
        <v>68</v>
      </c>
      <c r="C1012" s="1878" t="s">
        <v>6</v>
      </c>
      <c r="D1012" s="1878" t="s">
        <v>7</v>
      </c>
      <c r="E1012" s="1878" t="s">
        <v>8</v>
      </c>
      <c r="F1012" s="1880" t="s">
        <v>140</v>
      </c>
      <c r="G1012" s="1880" t="s">
        <v>180</v>
      </c>
      <c r="H1012" s="1880" t="s">
        <v>224</v>
      </c>
      <c r="I1012" s="1881" t="s">
        <v>235</v>
      </c>
      <c r="J1012" s="1881" t="s">
        <v>288</v>
      </c>
      <c r="K1012" s="1881" t="s">
        <v>323</v>
      </c>
      <c r="L1012" s="1881" t="s">
        <v>335</v>
      </c>
      <c r="M1012" s="1792" t="s">
        <v>386</v>
      </c>
      <c r="N1012" s="1793" t="s">
        <v>410</v>
      </c>
      <c r="O1012" s="1793" t="s">
        <v>425</v>
      </c>
      <c r="P1012" s="1793" t="s">
        <v>458</v>
      </c>
      <c r="Q1012" s="1792" t="s">
        <v>612</v>
      </c>
      <c r="R1012" s="1793" t="s">
        <v>653</v>
      </c>
      <c r="S1012" s="1793" t="s">
        <v>660</v>
      </c>
      <c r="T1012" s="1793" t="s">
        <v>700</v>
      </c>
      <c r="U1012" s="1793" t="s">
        <v>704</v>
      </c>
      <c r="V1012" s="1794" t="s">
        <v>706</v>
      </c>
    </row>
    <row r="1013" spans="1:22" ht="15" x14ac:dyDescent="0.2">
      <c r="A1013" s="1889"/>
      <c r="B1013" s="1796" t="s">
        <v>618</v>
      </c>
      <c r="C1013" s="1798" t="s">
        <v>10</v>
      </c>
      <c r="D1013" s="1798" t="s">
        <v>10</v>
      </c>
      <c r="E1013" s="1798" t="s">
        <v>10</v>
      </c>
      <c r="F1013" s="1798" t="s">
        <v>10</v>
      </c>
      <c r="G1013" s="1798" t="s">
        <v>10</v>
      </c>
      <c r="H1013" s="1798" t="s">
        <v>10</v>
      </c>
      <c r="I1013" s="1798" t="s">
        <v>10</v>
      </c>
      <c r="J1013" s="1798" t="s">
        <v>10</v>
      </c>
      <c r="K1013" s="1798" t="s">
        <v>10</v>
      </c>
      <c r="L1013" s="1798" t="s">
        <v>10</v>
      </c>
      <c r="M1013" s="1798" t="s">
        <v>10</v>
      </c>
      <c r="N1013" s="1798" t="s">
        <v>10</v>
      </c>
      <c r="O1013" s="1798" t="s">
        <v>10</v>
      </c>
      <c r="P1013" s="1798" t="s">
        <v>10</v>
      </c>
      <c r="Q1013" s="1797">
        <v>4.2530000000000001</v>
      </c>
      <c r="R1013" s="1816" t="s">
        <v>10</v>
      </c>
      <c r="S1013" s="1816" t="s">
        <v>10</v>
      </c>
      <c r="T1013" s="1816" t="s">
        <v>10</v>
      </c>
      <c r="U1013" s="1816" t="s">
        <v>10</v>
      </c>
      <c r="V1013" s="1865" t="s">
        <v>10</v>
      </c>
    </row>
    <row r="1014" spans="1:22" ht="15" x14ac:dyDescent="0.2">
      <c r="A1014" s="1889"/>
      <c r="B1014" s="1863" t="s">
        <v>616</v>
      </c>
      <c r="C1014" s="1798" t="s">
        <v>10</v>
      </c>
      <c r="D1014" s="1798" t="s">
        <v>10</v>
      </c>
      <c r="E1014" s="1798" t="s">
        <v>10</v>
      </c>
      <c r="F1014" s="1798" t="s">
        <v>10</v>
      </c>
      <c r="G1014" s="1798" t="s">
        <v>10</v>
      </c>
      <c r="H1014" s="1798" t="s">
        <v>10</v>
      </c>
      <c r="I1014" s="1798" t="s">
        <v>10</v>
      </c>
      <c r="J1014" s="1798" t="s">
        <v>10</v>
      </c>
      <c r="K1014" s="1798" t="s">
        <v>10</v>
      </c>
      <c r="L1014" s="1798" t="s">
        <v>10</v>
      </c>
      <c r="M1014" s="1798" t="s">
        <v>10</v>
      </c>
      <c r="N1014" s="1798" t="s">
        <v>10</v>
      </c>
      <c r="O1014" s="1798" t="s">
        <v>10</v>
      </c>
      <c r="P1014" s="1798" t="s">
        <v>10</v>
      </c>
      <c r="Q1014" s="1797">
        <v>30.79</v>
      </c>
      <c r="R1014" s="1816" t="s">
        <v>10</v>
      </c>
      <c r="S1014" s="1816" t="s">
        <v>10</v>
      </c>
      <c r="T1014" s="1816" t="s">
        <v>10</v>
      </c>
      <c r="U1014" s="1816" t="s">
        <v>10</v>
      </c>
      <c r="V1014" s="1818" t="s">
        <v>10</v>
      </c>
    </row>
    <row r="1015" spans="1:22" ht="15" x14ac:dyDescent="0.2">
      <c r="A1015" s="1890"/>
      <c r="B1015" s="1863" t="s">
        <v>619</v>
      </c>
      <c r="C1015" s="1798" t="s">
        <v>10</v>
      </c>
      <c r="D1015" s="1798" t="s">
        <v>10</v>
      </c>
      <c r="E1015" s="1798" t="s">
        <v>10</v>
      </c>
      <c r="F1015" s="1798" t="s">
        <v>10</v>
      </c>
      <c r="G1015" s="1798" t="s">
        <v>10</v>
      </c>
      <c r="H1015" s="1798" t="s">
        <v>10</v>
      </c>
      <c r="I1015" s="1798" t="s">
        <v>10</v>
      </c>
      <c r="J1015" s="1798" t="s">
        <v>10</v>
      </c>
      <c r="K1015" s="1798" t="s">
        <v>10</v>
      </c>
      <c r="L1015" s="1798" t="s">
        <v>10</v>
      </c>
      <c r="M1015" s="1798" t="s">
        <v>10</v>
      </c>
      <c r="N1015" s="1798" t="s">
        <v>10</v>
      </c>
      <c r="O1015" s="1798" t="s">
        <v>10</v>
      </c>
      <c r="P1015" s="1798" t="s">
        <v>10</v>
      </c>
      <c r="Q1015" s="1797">
        <v>57.253999999999998</v>
      </c>
      <c r="R1015" s="1816" t="s">
        <v>10</v>
      </c>
      <c r="S1015" s="1816" t="s">
        <v>10</v>
      </c>
      <c r="T1015" s="1816" t="s">
        <v>10</v>
      </c>
      <c r="U1015" s="1816" t="s">
        <v>10</v>
      </c>
      <c r="V1015" s="1818" t="s">
        <v>10</v>
      </c>
    </row>
    <row r="1016" spans="1:22" ht="15" x14ac:dyDescent="0.2">
      <c r="A1016" s="1890"/>
      <c r="B1016" s="1803" t="s">
        <v>617</v>
      </c>
      <c r="C1016" s="1805" t="s">
        <v>10</v>
      </c>
      <c r="D1016" s="1805" t="s">
        <v>10</v>
      </c>
      <c r="E1016" s="1805" t="s">
        <v>10</v>
      </c>
      <c r="F1016" s="1805" t="s">
        <v>10</v>
      </c>
      <c r="G1016" s="1805" t="s">
        <v>10</v>
      </c>
      <c r="H1016" s="1805" t="s">
        <v>10</v>
      </c>
      <c r="I1016" s="1805" t="s">
        <v>10</v>
      </c>
      <c r="J1016" s="1805" t="s">
        <v>10</v>
      </c>
      <c r="K1016" s="1805" t="s">
        <v>10</v>
      </c>
      <c r="L1016" s="1805" t="s">
        <v>10</v>
      </c>
      <c r="M1016" s="1805" t="s">
        <v>10</v>
      </c>
      <c r="N1016" s="1805" t="s">
        <v>10</v>
      </c>
      <c r="O1016" s="1805" t="s">
        <v>10</v>
      </c>
      <c r="P1016" s="1805" t="s">
        <v>10</v>
      </c>
      <c r="Q1016" s="1804">
        <v>7.7039999999999997</v>
      </c>
      <c r="R1016" s="1819" t="s">
        <v>10</v>
      </c>
      <c r="S1016" s="1819" t="s">
        <v>10</v>
      </c>
      <c r="T1016" s="1819" t="s">
        <v>10</v>
      </c>
      <c r="U1016" s="1819" t="s">
        <v>10</v>
      </c>
      <c r="V1016" s="1821" t="s">
        <v>10</v>
      </c>
    </row>
    <row r="1017" spans="1:22" ht="3" customHeight="1" x14ac:dyDescent="0.2">
      <c r="B1017" s="1852"/>
      <c r="C1017" s="1809"/>
      <c r="D1017" s="1809"/>
      <c r="Q1017" s="1812">
        <v>7.0620000000000003</v>
      </c>
      <c r="R1017" s="1811">
        <v>7.0620000000000003</v>
      </c>
    </row>
    <row r="1018" spans="1:22" ht="63" customHeight="1" x14ac:dyDescent="0.2">
      <c r="B1018" s="2004" t="s">
        <v>636</v>
      </c>
      <c r="C1018" s="2005"/>
      <c r="D1018" s="2005"/>
      <c r="E1018" s="2005"/>
      <c r="F1018" s="2005"/>
      <c r="G1018" s="2005"/>
      <c r="H1018" s="2005"/>
      <c r="I1018" s="2005"/>
      <c r="J1018" s="2005"/>
      <c r="K1018" s="2005"/>
      <c r="L1018" s="2005"/>
      <c r="M1018" s="2005"/>
      <c r="N1018" s="2005"/>
      <c r="O1018" s="2005"/>
      <c r="P1018" s="2005"/>
      <c r="Q1018" s="2005"/>
      <c r="R1018" s="2005"/>
      <c r="S1018" s="1822"/>
      <c r="T1018" s="1822"/>
      <c r="U1018" s="1822"/>
    </row>
    <row r="1020" spans="1:22" ht="63" customHeight="1" x14ac:dyDescent="0.2">
      <c r="A1020" s="1785" t="s">
        <v>625</v>
      </c>
      <c r="B1020" s="2006" t="s">
        <v>628</v>
      </c>
      <c r="C1020" s="2007"/>
      <c r="D1020" s="2007"/>
      <c r="E1020" s="2007"/>
      <c r="F1020" s="2007"/>
      <c r="G1020" s="2007"/>
      <c r="H1020" s="2007"/>
      <c r="I1020" s="2007"/>
      <c r="J1020" s="2007"/>
      <c r="K1020" s="2007"/>
      <c r="L1020" s="2007"/>
      <c r="M1020" s="2007"/>
      <c r="N1020" s="2007"/>
      <c r="O1020" s="2007"/>
      <c r="P1020" s="2007"/>
      <c r="Q1020" s="2007"/>
      <c r="R1020" s="2007"/>
      <c r="S1020" s="1813"/>
      <c r="T1020" s="1813"/>
      <c r="U1020" s="1813"/>
      <c r="V1020" s="1786"/>
    </row>
    <row r="1021" spans="1:22" ht="63" customHeight="1" x14ac:dyDescent="0.2">
      <c r="A1021" s="1787"/>
      <c r="B1021" s="1877" t="s">
        <v>68</v>
      </c>
      <c r="C1021" s="1878" t="s">
        <v>6</v>
      </c>
      <c r="D1021" s="1878" t="s">
        <v>7</v>
      </c>
      <c r="E1021" s="1878" t="s">
        <v>8</v>
      </c>
      <c r="F1021" s="1880" t="s">
        <v>140</v>
      </c>
      <c r="G1021" s="1880" t="s">
        <v>180</v>
      </c>
      <c r="H1021" s="1880" t="s">
        <v>224</v>
      </c>
      <c r="I1021" s="1881" t="s">
        <v>235</v>
      </c>
      <c r="J1021" s="1881" t="s">
        <v>288</v>
      </c>
      <c r="K1021" s="1881" t="s">
        <v>323</v>
      </c>
      <c r="L1021" s="1881" t="s">
        <v>335</v>
      </c>
      <c r="M1021" s="1792" t="s">
        <v>386</v>
      </c>
      <c r="N1021" s="1793" t="s">
        <v>410</v>
      </c>
      <c r="O1021" s="1793" t="s">
        <v>425</v>
      </c>
      <c r="P1021" s="1793" t="s">
        <v>458</v>
      </c>
      <c r="Q1021" s="1792" t="s">
        <v>612</v>
      </c>
      <c r="R1021" s="1793" t="s">
        <v>653</v>
      </c>
      <c r="S1021" s="1793" t="s">
        <v>660</v>
      </c>
      <c r="T1021" s="1793" t="s">
        <v>700</v>
      </c>
      <c r="U1021" s="1793" t="s">
        <v>704</v>
      </c>
      <c r="V1021" s="1794" t="s">
        <v>706</v>
      </c>
    </row>
    <row r="1022" spans="1:22" ht="15" x14ac:dyDescent="0.2">
      <c r="A1022" s="1889"/>
      <c r="B1022" s="1796" t="s">
        <v>618</v>
      </c>
      <c r="C1022" s="1798" t="s">
        <v>10</v>
      </c>
      <c r="D1022" s="1798" t="s">
        <v>10</v>
      </c>
      <c r="E1022" s="1798" t="s">
        <v>10</v>
      </c>
      <c r="F1022" s="1798" t="s">
        <v>10</v>
      </c>
      <c r="G1022" s="1798" t="s">
        <v>10</v>
      </c>
      <c r="H1022" s="1798" t="s">
        <v>10</v>
      </c>
      <c r="I1022" s="1798" t="s">
        <v>10</v>
      </c>
      <c r="J1022" s="1798" t="s">
        <v>10</v>
      </c>
      <c r="K1022" s="1798" t="s">
        <v>10</v>
      </c>
      <c r="L1022" s="1798" t="s">
        <v>10</v>
      </c>
      <c r="M1022" s="1798" t="s">
        <v>10</v>
      </c>
      <c r="N1022" s="1798" t="s">
        <v>10</v>
      </c>
      <c r="O1022" s="1798" t="s">
        <v>10</v>
      </c>
      <c r="P1022" s="1798" t="s">
        <v>10</v>
      </c>
      <c r="Q1022" s="1797">
        <v>6.6000000000000003E-2</v>
      </c>
      <c r="R1022" s="1816" t="s">
        <v>10</v>
      </c>
      <c r="S1022" s="1816" t="s">
        <v>10</v>
      </c>
      <c r="T1022" s="1816" t="s">
        <v>10</v>
      </c>
      <c r="U1022" s="1816" t="s">
        <v>10</v>
      </c>
      <c r="V1022" s="1865" t="s">
        <v>10</v>
      </c>
    </row>
    <row r="1023" spans="1:22" ht="15" x14ac:dyDescent="0.2">
      <c r="A1023" s="1889"/>
      <c r="B1023" s="1863" t="s">
        <v>616</v>
      </c>
      <c r="C1023" s="1798" t="s">
        <v>10</v>
      </c>
      <c r="D1023" s="1798" t="s">
        <v>10</v>
      </c>
      <c r="E1023" s="1798" t="s">
        <v>10</v>
      </c>
      <c r="F1023" s="1798" t="s">
        <v>10</v>
      </c>
      <c r="G1023" s="1798" t="s">
        <v>10</v>
      </c>
      <c r="H1023" s="1798" t="s">
        <v>10</v>
      </c>
      <c r="I1023" s="1798" t="s">
        <v>10</v>
      </c>
      <c r="J1023" s="1798" t="s">
        <v>10</v>
      </c>
      <c r="K1023" s="1798" t="s">
        <v>10</v>
      </c>
      <c r="L1023" s="1798" t="s">
        <v>10</v>
      </c>
      <c r="M1023" s="1798" t="s">
        <v>10</v>
      </c>
      <c r="N1023" s="1798" t="s">
        <v>10</v>
      </c>
      <c r="O1023" s="1798" t="s">
        <v>10</v>
      </c>
      <c r="P1023" s="1798" t="s">
        <v>10</v>
      </c>
      <c r="Q1023" s="1797">
        <v>59.618000000000002</v>
      </c>
      <c r="R1023" s="1816" t="s">
        <v>10</v>
      </c>
      <c r="S1023" s="1816" t="s">
        <v>10</v>
      </c>
      <c r="T1023" s="1816" t="s">
        <v>10</v>
      </c>
      <c r="U1023" s="1816" t="s">
        <v>10</v>
      </c>
      <c r="V1023" s="1818" t="s">
        <v>10</v>
      </c>
    </row>
    <row r="1024" spans="1:22" ht="15" x14ac:dyDescent="0.2">
      <c r="A1024" s="1890"/>
      <c r="B1024" s="1863" t="s">
        <v>619</v>
      </c>
      <c r="C1024" s="1798" t="s">
        <v>10</v>
      </c>
      <c r="D1024" s="1798" t="s">
        <v>10</v>
      </c>
      <c r="E1024" s="1798" t="s">
        <v>10</v>
      </c>
      <c r="F1024" s="1798" t="s">
        <v>10</v>
      </c>
      <c r="G1024" s="1798" t="s">
        <v>10</v>
      </c>
      <c r="H1024" s="1798" t="s">
        <v>10</v>
      </c>
      <c r="I1024" s="1798" t="s">
        <v>10</v>
      </c>
      <c r="J1024" s="1798" t="s">
        <v>10</v>
      </c>
      <c r="K1024" s="1798" t="s">
        <v>10</v>
      </c>
      <c r="L1024" s="1798" t="s">
        <v>10</v>
      </c>
      <c r="M1024" s="1798" t="s">
        <v>10</v>
      </c>
      <c r="N1024" s="1798" t="s">
        <v>10</v>
      </c>
      <c r="O1024" s="1798" t="s">
        <v>10</v>
      </c>
      <c r="P1024" s="1798" t="s">
        <v>10</v>
      </c>
      <c r="Q1024" s="1797">
        <v>35.933</v>
      </c>
      <c r="R1024" s="1816" t="s">
        <v>10</v>
      </c>
      <c r="S1024" s="1816" t="s">
        <v>10</v>
      </c>
      <c r="T1024" s="1816" t="s">
        <v>10</v>
      </c>
      <c r="U1024" s="1816" t="s">
        <v>10</v>
      </c>
      <c r="V1024" s="1818" t="s">
        <v>10</v>
      </c>
    </row>
    <row r="1025" spans="1:22" ht="15" x14ac:dyDescent="0.2">
      <c r="A1025" s="1890"/>
      <c r="B1025" s="1803" t="s">
        <v>617</v>
      </c>
      <c r="C1025" s="1805" t="s">
        <v>10</v>
      </c>
      <c r="D1025" s="1805" t="s">
        <v>10</v>
      </c>
      <c r="E1025" s="1805" t="s">
        <v>10</v>
      </c>
      <c r="F1025" s="1805" t="s">
        <v>10</v>
      </c>
      <c r="G1025" s="1805" t="s">
        <v>10</v>
      </c>
      <c r="H1025" s="1805" t="s">
        <v>10</v>
      </c>
      <c r="I1025" s="1805" t="s">
        <v>10</v>
      </c>
      <c r="J1025" s="1805" t="s">
        <v>10</v>
      </c>
      <c r="K1025" s="1805" t="s">
        <v>10</v>
      </c>
      <c r="L1025" s="1805" t="s">
        <v>10</v>
      </c>
      <c r="M1025" s="1805" t="s">
        <v>10</v>
      </c>
      <c r="N1025" s="1805" t="s">
        <v>10</v>
      </c>
      <c r="O1025" s="1805" t="s">
        <v>10</v>
      </c>
      <c r="P1025" s="1805" t="s">
        <v>10</v>
      </c>
      <c r="Q1025" s="1804">
        <v>4.383</v>
      </c>
      <c r="R1025" s="1819" t="s">
        <v>10</v>
      </c>
      <c r="S1025" s="1819" t="s">
        <v>10</v>
      </c>
      <c r="T1025" s="1819" t="s">
        <v>10</v>
      </c>
      <c r="U1025" s="1819" t="s">
        <v>10</v>
      </c>
      <c r="V1025" s="1821" t="s">
        <v>10</v>
      </c>
    </row>
    <row r="1026" spans="1:22" ht="3" customHeight="1" x14ac:dyDescent="0.2">
      <c r="B1026" s="1852"/>
      <c r="C1026" s="1809"/>
      <c r="D1026" s="1809"/>
      <c r="Q1026" s="1812">
        <v>4.2729999999999997</v>
      </c>
      <c r="R1026" s="1811">
        <v>4.2729999999999997</v>
      </c>
    </row>
    <row r="1027" spans="1:22" ht="63" customHeight="1" x14ac:dyDescent="0.2">
      <c r="B1027" s="2004" t="s">
        <v>636</v>
      </c>
      <c r="C1027" s="2005"/>
      <c r="D1027" s="2005"/>
      <c r="E1027" s="2005"/>
      <c r="F1027" s="2005"/>
      <c r="G1027" s="2005"/>
      <c r="H1027" s="2005"/>
      <c r="I1027" s="2005"/>
      <c r="J1027" s="2005"/>
      <c r="K1027" s="2005"/>
      <c r="L1027" s="2005"/>
      <c r="M1027" s="2005"/>
      <c r="N1027" s="2005"/>
      <c r="O1027" s="2005"/>
      <c r="P1027" s="2005"/>
      <c r="Q1027" s="2005"/>
      <c r="R1027" s="2005"/>
      <c r="S1027" s="1822"/>
      <c r="T1027" s="1822"/>
      <c r="U1027" s="1822"/>
    </row>
    <row r="1029" spans="1:22" ht="63" customHeight="1" x14ac:dyDescent="0.2">
      <c r="A1029" s="1785" t="s">
        <v>629</v>
      </c>
      <c r="B1029" s="2006" t="s">
        <v>633</v>
      </c>
      <c r="C1029" s="2007"/>
      <c r="D1029" s="2007"/>
      <c r="E1029" s="2007"/>
      <c r="F1029" s="2007"/>
      <c r="G1029" s="2007"/>
      <c r="H1029" s="2007"/>
      <c r="I1029" s="2007"/>
      <c r="J1029" s="2007"/>
      <c r="K1029" s="2007"/>
      <c r="L1029" s="2007"/>
      <c r="M1029" s="2007"/>
      <c r="N1029" s="2007"/>
      <c r="O1029" s="2007"/>
      <c r="P1029" s="2007"/>
      <c r="Q1029" s="2007"/>
      <c r="R1029" s="2007"/>
      <c r="S1029" s="1813"/>
      <c r="T1029" s="1813"/>
      <c r="U1029" s="1813"/>
      <c r="V1029" s="1786"/>
    </row>
    <row r="1030" spans="1:22" ht="63" customHeight="1" x14ac:dyDescent="0.2">
      <c r="A1030" s="1787"/>
      <c r="B1030" s="1877" t="s">
        <v>68</v>
      </c>
      <c r="C1030" s="1878" t="s">
        <v>6</v>
      </c>
      <c r="D1030" s="1878" t="s">
        <v>7</v>
      </c>
      <c r="E1030" s="1878" t="s">
        <v>8</v>
      </c>
      <c r="F1030" s="1880" t="s">
        <v>140</v>
      </c>
      <c r="G1030" s="1880" t="s">
        <v>180</v>
      </c>
      <c r="H1030" s="1880" t="s">
        <v>224</v>
      </c>
      <c r="I1030" s="1881" t="s">
        <v>235</v>
      </c>
      <c r="J1030" s="1881" t="s">
        <v>288</v>
      </c>
      <c r="K1030" s="1881" t="s">
        <v>323</v>
      </c>
      <c r="L1030" s="1881" t="s">
        <v>335</v>
      </c>
      <c r="M1030" s="1792" t="s">
        <v>386</v>
      </c>
      <c r="N1030" s="1793" t="s">
        <v>410</v>
      </c>
      <c r="O1030" s="1793" t="s">
        <v>425</v>
      </c>
      <c r="P1030" s="1793" t="s">
        <v>458</v>
      </c>
      <c r="Q1030" s="1792" t="s">
        <v>612</v>
      </c>
      <c r="R1030" s="1793" t="s">
        <v>653</v>
      </c>
      <c r="S1030" s="1793" t="s">
        <v>660</v>
      </c>
      <c r="T1030" s="1793" t="s">
        <v>700</v>
      </c>
      <c r="U1030" s="1793" t="s">
        <v>704</v>
      </c>
      <c r="V1030" s="1794" t="s">
        <v>706</v>
      </c>
    </row>
    <row r="1031" spans="1:22" ht="15" x14ac:dyDescent="0.2">
      <c r="A1031" s="1889"/>
      <c r="B1031" s="1796" t="s">
        <v>618</v>
      </c>
      <c r="C1031" s="1798" t="s">
        <v>10</v>
      </c>
      <c r="D1031" s="1798" t="s">
        <v>10</v>
      </c>
      <c r="E1031" s="1798" t="s">
        <v>10</v>
      </c>
      <c r="F1031" s="1798" t="s">
        <v>10</v>
      </c>
      <c r="G1031" s="1798" t="s">
        <v>10</v>
      </c>
      <c r="H1031" s="1798" t="s">
        <v>10</v>
      </c>
      <c r="I1031" s="1798" t="s">
        <v>10</v>
      </c>
      <c r="J1031" s="1798" t="s">
        <v>10</v>
      </c>
      <c r="K1031" s="1798" t="s">
        <v>10</v>
      </c>
      <c r="L1031" s="1798" t="s">
        <v>10</v>
      </c>
      <c r="M1031" s="1798" t="s">
        <v>10</v>
      </c>
      <c r="N1031" s="1798" t="s">
        <v>10</v>
      </c>
      <c r="O1031" s="1798" t="s">
        <v>10</v>
      </c>
      <c r="P1031" s="1798" t="s">
        <v>10</v>
      </c>
      <c r="Q1031" s="1797">
        <v>9.1999999999999998E-2</v>
      </c>
      <c r="R1031" s="1816" t="s">
        <v>10</v>
      </c>
      <c r="S1031" s="1816" t="s">
        <v>10</v>
      </c>
      <c r="T1031" s="1816" t="s">
        <v>10</v>
      </c>
      <c r="U1031" s="1816" t="s">
        <v>10</v>
      </c>
      <c r="V1031" s="1865" t="s">
        <v>10</v>
      </c>
    </row>
    <row r="1032" spans="1:22" ht="15" x14ac:dyDescent="0.2">
      <c r="A1032" s="1889"/>
      <c r="B1032" s="1863" t="s">
        <v>616</v>
      </c>
      <c r="C1032" s="1798" t="s">
        <v>10</v>
      </c>
      <c r="D1032" s="1798" t="s">
        <v>10</v>
      </c>
      <c r="E1032" s="1798" t="s">
        <v>10</v>
      </c>
      <c r="F1032" s="1798" t="s">
        <v>10</v>
      </c>
      <c r="G1032" s="1798" t="s">
        <v>10</v>
      </c>
      <c r="H1032" s="1798" t="s">
        <v>10</v>
      </c>
      <c r="I1032" s="1798" t="s">
        <v>10</v>
      </c>
      <c r="J1032" s="1798" t="s">
        <v>10</v>
      </c>
      <c r="K1032" s="1798" t="s">
        <v>10</v>
      </c>
      <c r="L1032" s="1798" t="s">
        <v>10</v>
      </c>
      <c r="M1032" s="1798" t="s">
        <v>10</v>
      </c>
      <c r="N1032" s="1798" t="s">
        <v>10</v>
      </c>
      <c r="O1032" s="1798" t="s">
        <v>10</v>
      </c>
      <c r="P1032" s="1798" t="s">
        <v>10</v>
      </c>
      <c r="Q1032" s="1797">
        <v>26.311</v>
      </c>
      <c r="R1032" s="1816" t="s">
        <v>10</v>
      </c>
      <c r="S1032" s="1816" t="s">
        <v>10</v>
      </c>
      <c r="T1032" s="1816" t="s">
        <v>10</v>
      </c>
      <c r="U1032" s="1816" t="s">
        <v>10</v>
      </c>
      <c r="V1032" s="1818" t="s">
        <v>10</v>
      </c>
    </row>
    <row r="1033" spans="1:22" ht="15" x14ac:dyDescent="0.2">
      <c r="A1033" s="1890"/>
      <c r="B1033" s="1863" t="s">
        <v>619</v>
      </c>
      <c r="C1033" s="1798" t="s">
        <v>10</v>
      </c>
      <c r="D1033" s="1798" t="s">
        <v>10</v>
      </c>
      <c r="E1033" s="1798" t="s">
        <v>10</v>
      </c>
      <c r="F1033" s="1798" t="s">
        <v>10</v>
      </c>
      <c r="G1033" s="1798" t="s">
        <v>10</v>
      </c>
      <c r="H1033" s="1798" t="s">
        <v>10</v>
      </c>
      <c r="I1033" s="1798" t="s">
        <v>10</v>
      </c>
      <c r="J1033" s="1798" t="s">
        <v>10</v>
      </c>
      <c r="K1033" s="1798" t="s">
        <v>10</v>
      </c>
      <c r="L1033" s="1798" t="s">
        <v>10</v>
      </c>
      <c r="M1033" s="1798" t="s">
        <v>10</v>
      </c>
      <c r="N1033" s="1798" t="s">
        <v>10</v>
      </c>
      <c r="O1033" s="1798" t="s">
        <v>10</v>
      </c>
      <c r="P1033" s="1798" t="s">
        <v>10</v>
      </c>
      <c r="Q1033" s="1797">
        <v>65.906999999999996</v>
      </c>
      <c r="R1033" s="1816" t="s">
        <v>10</v>
      </c>
      <c r="S1033" s="1816" t="s">
        <v>10</v>
      </c>
      <c r="T1033" s="1816" t="s">
        <v>10</v>
      </c>
      <c r="U1033" s="1816" t="s">
        <v>10</v>
      </c>
      <c r="V1033" s="1818" t="s">
        <v>10</v>
      </c>
    </row>
    <row r="1034" spans="1:22" ht="15" x14ac:dyDescent="0.2">
      <c r="A1034" s="1890"/>
      <c r="B1034" s="1803" t="s">
        <v>617</v>
      </c>
      <c r="C1034" s="1805" t="s">
        <v>10</v>
      </c>
      <c r="D1034" s="1805" t="s">
        <v>10</v>
      </c>
      <c r="E1034" s="1805" t="s">
        <v>10</v>
      </c>
      <c r="F1034" s="1805" t="s">
        <v>10</v>
      </c>
      <c r="G1034" s="1805" t="s">
        <v>10</v>
      </c>
      <c r="H1034" s="1805" t="s">
        <v>10</v>
      </c>
      <c r="I1034" s="1805" t="s">
        <v>10</v>
      </c>
      <c r="J1034" s="1805" t="s">
        <v>10</v>
      </c>
      <c r="K1034" s="1805" t="s">
        <v>10</v>
      </c>
      <c r="L1034" s="1805" t="s">
        <v>10</v>
      </c>
      <c r="M1034" s="1805" t="s">
        <v>10</v>
      </c>
      <c r="N1034" s="1805" t="s">
        <v>10</v>
      </c>
      <c r="O1034" s="1805" t="s">
        <v>10</v>
      </c>
      <c r="P1034" s="1805" t="s">
        <v>10</v>
      </c>
      <c r="Q1034" s="1804">
        <v>7.69</v>
      </c>
      <c r="R1034" s="1819" t="s">
        <v>10</v>
      </c>
      <c r="S1034" s="1819" t="s">
        <v>10</v>
      </c>
      <c r="T1034" s="1819" t="s">
        <v>10</v>
      </c>
      <c r="U1034" s="1819" t="s">
        <v>10</v>
      </c>
      <c r="V1034" s="1821" t="s">
        <v>10</v>
      </c>
    </row>
    <row r="1035" spans="1:22" ht="3" customHeight="1" x14ac:dyDescent="0.2">
      <c r="B1035" s="1852"/>
      <c r="C1035" s="1809"/>
      <c r="D1035" s="1809"/>
      <c r="Q1035" s="1812">
        <v>7.4420000000000002</v>
      </c>
      <c r="R1035" s="1811">
        <v>7.4420000000000002</v>
      </c>
    </row>
    <row r="1036" spans="1:22" ht="63" customHeight="1" x14ac:dyDescent="0.2">
      <c r="B1036" s="2004" t="s">
        <v>636</v>
      </c>
      <c r="C1036" s="2005"/>
      <c r="D1036" s="2005"/>
      <c r="E1036" s="2005"/>
      <c r="F1036" s="2005"/>
      <c r="G1036" s="2005"/>
      <c r="H1036" s="2005"/>
      <c r="I1036" s="2005"/>
      <c r="J1036" s="2005"/>
      <c r="K1036" s="2005"/>
      <c r="L1036" s="2005"/>
      <c r="M1036" s="2005"/>
      <c r="N1036" s="2005"/>
      <c r="O1036" s="2005"/>
      <c r="P1036" s="2005"/>
      <c r="Q1036" s="2005"/>
      <c r="R1036" s="2005"/>
      <c r="S1036" s="1822"/>
      <c r="T1036" s="1822"/>
      <c r="U1036" s="1822"/>
    </row>
    <row r="1038" spans="1:22" ht="63" customHeight="1" x14ac:dyDescent="0.2">
      <c r="A1038" s="1785" t="s">
        <v>630</v>
      </c>
      <c r="B1038" s="2006" t="s">
        <v>634</v>
      </c>
      <c r="C1038" s="2007"/>
      <c r="D1038" s="2007"/>
      <c r="E1038" s="2007"/>
      <c r="F1038" s="2007"/>
      <c r="G1038" s="2007"/>
      <c r="H1038" s="2007"/>
      <c r="I1038" s="2007"/>
      <c r="J1038" s="2007"/>
      <c r="K1038" s="2007"/>
      <c r="L1038" s="2007"/>
      <c r="M1038" s="2007"/>
      <c r="N1038" s="2007"/>
      <c r="O1038" s="2007"/>
      <c r="P1038" s="2007"/>
      <c r="Q1038" s="2007"/>
      <c r="R1038" s="2007"/>
      <c r="S1038" s="1813"/>
      <c r="T1038" s="1813"/>
      <c r="U1038" s="1813"/>
      <c r="V1038" s="1786"/>
    </row>
    <row r="1039" spans="1:22" ht="63" customHeight="1" x14ac:dyDescent="0.2">
      <c r="A1039" s="1787"/>
      <c r="B1039" s="1877" t="s">
        <v>68</v>
      </c>
      <c r="C1039" s="1878" t="s">
        <v>6</v>
      </c>
      <c r="D1039" s="1878" t="s">
        <v>7</v>
      </c>
      <c r="E1039" s="1878" t="s">
        <v>8</v>
      </c>
      <c r="F1039" s="1880" t="s">
        <v>140</v>
      </c>
      <c r="G1039" s="1880" t="s">
        <v>180</v>
      </c>
      <c r="H1039" s="1880" t="s">
        <v>224</v>
      </c>
      <c r="I1039" s="1881" t="s">
        <v>235</v>
      </c>
      <c r="J1039" s="1881" t="s">
        <v>288</v>
      </c>
      <c r="K1039" s="1881" t="s">
        <v>323</v>
      </c>
      <c r="L1039" s="1881" t="s">
        <v>335</v>
      </c>
      <c r="M1039" s="1792" t="s">
        <v>386</v>
      </c>
      <c r="N1039" s="1793" t="s">
        <v>410</v>
      </c>
      <c r="O1039" s="1793" t="s">
        <v>425</v>
      </c>
      <c r="P1039" s="1793" t="s">
        <v>458</v>
      </c>
      <c r="Q1039" s="1792" t="s">
        <v>612</v>
      </c>
      <c r="R1039" s="1793" t="s">
        <v>653</v>
      </c>
      <c r="S1039" s="1793" t="s">
        <v>660</v>
      </c>
      <c r="T1039" s="1793" t="s">
        <v>700</v>
      </c>
      <c r="U1039" s="1793" t="s">
        <v>704</v>
      </c>
      <c r="V1039" s="1794" t="s">
        <v>706</v>
      </c>
    </row>
    <row r="1040" spans="1:22" ht="15" x14ac:dyDescent="0.2">
      <c r="A1040" s="1889"/>
      <c r="B1040" s="1796" t="s">
        <v>618</v>
      </c>
      <c r="C1040" s="1798" t="s">
        <v>10</v>
      </c>
      <c r="D1040" s="1798" t="s">
        <v>10</v>
      </c>
      <c r="E1040" s="1798" t="s">
        <v>10</v>
      </c>
      <c r="F1040" s="1798" t="s">
        <v>10</v>
      </c>
      <c r="G1040" s="1798" t="s">
        <v>10</v>
      </c>
      <c r="H1040" s="1798" t="s">
        <v>10</v>
      </c>
      <c r="I1040" s="1798" t="s">
        <v>10</v>
      </c>
      <c r="J1040" s="1798" t="s">
        <v>10</v>
      </c>
      <c r="K1040" s="1798" t="s">
        <v>10</v>
      </c>
      <c r="L1040" s="1798" t="s">
        <v>10</v>
      </c>
      <c r="M1040" s="1798" t="s">
        <v>10</v>
      </c>
      <c r="N1040" s="1798" t="s">
        <v>10</v>
      </c>
      <c r="O1040" s="1798" t="s">
        <v>10</v>
      </c>
      <c r="P1040" s="1798" t="s">
        <v>10</v>
      </c>
      <c r="Q1040" s="1797">
        <v>0.96799999999999997</v>
      </c>
      <c r="R1040" s="1816" t="s">
        <v>10</v>
      </c>
      <c r="S1040" s="1816" t="s">
        <v>10</v>
      </c>
      <c r="T1040" s="1816" t="s">
        <v>10</v>
      </c>
      <c r="U1040" s="1816" t="s">
        <v>10</v>
      </c>
      <c r="V1040" s="1827" t="s">
        <v>10</v>
      </c>
    </row>
    <row r="1041" spans="1:22" ht="15" x14ac:dyDescent="0.2">
      <c r="A1041" s="1889"/>
      <c r="B1041" s="1863" t="s">
        <v>616</v>
      </c>
      <c r="C1041" s="1798" t="s">
        <v>10</v>
      </c>
      <c r="D1041" s="1798" t="s">
        <v>10</v>
      </c>
      <c r="E1041" s="1798" t="s">
        <v>10</v>
      </c>
      <c r="F1041" s="1798" t="s">
        <v>10</v>
      </c>
      <c r="G1041" s="1798" t="s">
        <v>10</v>
      </c>
      <c r="H1041" s="1798" t="s">
        <v>10</v>
      </c>
      <c r="I1041" s="1798" t="s">
        <v>10</v>
      </c>
      <c r="J1041" s="1798" t="s">
        <v>10</v>
      </c>
      <c r="K1041" s="1798" t="s">
        <v>10</v>
      </c>
      <c r="L1041" s="1798" t="s">
        <v>10</v>
      </c>
      <c r="M1041" s="1798" t="s">
        <v>10</v>
      </c>
      <c r="N1041" s="1798" t="s">
        <v>10</v>
      </c>
      <c r="O1041" s="1798" t="s">
        <v>10</v>
      </c>
      <c r="P1041" s="1798" t="s">
        <v>10</v>
      </c>
      <c r="Q1041" s="1797">
        <v>1.7390000000000001</v>
      </c>
      <c r="R1041" s="1816" t="s">
        <v>10</v>
      </c>
      <c r="S1041" s="1816" t="s">
        <v>10</v>
      </c>
      <c r="T1041" s="1816" t="s">
        <v>10</v>
      </c>
      <c r="U1041" s="1816" t="s">
        <v>10</v>
      </c>
      <c r="V1041" s="1827" t="s">
        <v>10</v>
      </c>
    </row>
    <row r="1042" spans="1:22" ht="15" x14ac:dyDescent="0.2">
      <c r="A1042" s="1890"/>
      <c r="B1042" s="1863" t="s">
        <v>619</v>
      </c>
      <c r="C1042" s="1798" t="s">
        <v>10</v>
      </c>
      <c r="D1042" s="1798" t="s">
        <v>10</v>
      </c>
      <c r="E1042" s="1798" t="s">
        <v>10</v>
      </c>
      <c r="F1042" s="1798" t="s">
        <v>10</v>
      </c>
      <c r="G1042" s="1798" t="s">
        <v>10</v>
      </c>
      <c r="H1042" s="1798" t="s">
        <v>10</v>
      </c>
      <c r="I1042" s="1798" t="s">
        <v>10</v>
      </c>
      <c r="J1042" s="1798" t="s">
        <v>10</v>
      </c>
      <c r="K1042" s="1798" t="s">
        <v>10</v>
      </c>
      <c r="L1042" s="1798" t="s">
        <v>10</v>
      </c>
      <c r="M1042" s="1798" t="s">
        <v>10</v>
      </c>
      <c r="N1042" s="1798" t="s">
        <v>10</v>
      </c>
      <c r="O1042" s="1798" t="s">
        <v>10</v>
      </c>
      <c r="P1042" s="1798" t="s">
        <v>10</v>
      </c>
      <c r="Q1042" s="1797">
        <v>93.698000000000008</v>
      </c>
      <c r="R1042" s="1816" t="s">
        <v>10</v>
      </c>
      <c r="S1042" s="1816" t="s">
        <v>10</v>
      </c>
      <c r="T1042" s="1816" t="s">
        <v>10</v>
      </c>
      <c r="U1042" s="1816" t="s">
        <v>10</v>
      </c>
      <c r="V1042" s="1827" t="s">
        <v>10</v>
      </c>
    </row>
    <row r="1043" spans="1:22" ht="15" x14ac:dyDescent="0.2">
      <c r="A1043" s="1890"/>
      <c r="B1043" s="1803" t="s">
        <v>617</v>
      </c>
      <c r="C1043" s="1805" t="s">
        <v>10</v>
      </c>
      <c r="D1043" s="1805" t="s">
        <v>10</v>
      </c>
      <c r="E1043" s="1805" t="s">
        <v>10</v>
      </c>
      <c r="F1043" s="1805" t="s">
        <v>10</v>
      </c>
      <c r="G1043" s="1805" t="s">
        <v>10</v>
      </c>
      <c r="H1043" s="1805" t="s">
        <v>10</v>
      </c>
      <c r="I1043" s="1805" t="s">
        <v>10</v>
      </c>
      <c r="J1043" s="1805" t="s">
        <v>10</v>
      </c>
      <c r="K1043" s="1805" t="s">
        <v>10</v>
      </c>
      <c r="L1043" s="1805" t="s">
        <v>10</v>
      </c>
      <c r="M1043" s="1805" t="s">
        <v>10</v>
      </c>
      <c r="N1043" s="1805" t="s">
        <v>10</v>
      </c>
      <c r="O1043" s="1805" t="s">
        <v>10</v>
      </c>
      <c r="P1043" s="1805" t="s">
        <v>10</v>
      </c>
      <c r="Q1043" s="1804">
        <v>3.5960000000000001</v>
      </c>
      <c r="R1043" s="1819" t="s">
        <v>10</v>
      </c>
      <c r="S1043" s="1819" t="s">
        <v>10</v>
      </c>
      <c r="T1043" s="1819" t="s">
        <v>10</v>
      </c>
      <c r="U1043" s="1819" t="s">
        <v>10</v>
      </c>
      <c r="V1043" s="1828" t="s">
        <v>10</v>
      </c>
    </row>
    <row r="1044" spans="1:22" ht="3" customHeight="1" x14ac:dyDescent="0.2">
      <c r="B1044" s="1852"/>
      <c r="C1044" s="1809"/>
      <c r="D1044" s="1809"/>
      <c r="Q1044" s="1812">
        <v>3.448</v>
      </c>
      <c r="R1044" s="1811">
        <v>3.448</v>
      </c>
    </row>
    <row r="1045" spans="1:22" ht="63" customHeight="1" x14ac:dyDescent="0.2">
      <c r="B1045" s="2004" t="s">
        <v>636</v>
      </c>
      <c r="C1045" s="2005"/>
      <c r="D1045" s="2005"/>
      <c r="E1045" s="2005"/>
      <c r="F1045" s="2005"/>
      <c r="G1045" s="2005"/>
      <c r="H1045" s="2005"/>
      <c r="I1045" s="2005"/>
      <c r="J1045" s="2005"/>
      <c r="K1045" s="2005"/>
      <c r="L1045" s="2005"/>
      <c r="M1045" s="2005"/>
      <c r="N1045" s="2005"/>
      <c r="O1045" s="2005"/>
      <c r="P1045" s="2005"/>
      <c r="Q1045" s="2005"/>
      <c r="R1045" s="2005"/>
      <c r="S1045" s="1822"/>
      <c r="T1045" s="1822"/>
      <c r="U1045" s="1822"/>
    </row>
    <row r="1047" spans="1:22" ht="63" customHeight="1" x14ac:dyDescent="0.2">
      <c r="A1047" s="1785" t="s">
        <v>631</v>
      </c>
      <c r="B1047" s="2006" t="s">
        <v>637</v>
      </c>
      <c r="C1047" s="2007"/>
      <c r="D1047" s="2007"/>
      <c r="E1047" s="2007"/>
      <c r="F1047" s="2007"/>
      <c r="G1047" s="2007"/>
      <c r="H1047" s="2007"/>
      <c r="I1047" s="2007"/>
      <c r="J1047" s="2007"/>
      <c r="K1047" s="2007"/>
      <c r="L1047" s="2007"/>
      <c r="M1047" s="2007"/>
      <c r="N1047" s="2007"/>
      <c r="O1047" s="2007"/>
      <c r="P1047" s="2007"/>
      <c r="Q1047" s="2007"/>
      <c r="R1047" s="2007"/>
      <c r="S1047" s="1813"/>
      <c r="T1047" s="1813"/>
      <c r="U1047" s="1813"/>
      <c r="V1047" s="1786"/>
    </row>
    <row r="1048" spans="1:22" ht="63" customHeight="1" x14ac:dyDescent="0.2">
      <c r="A1048" s="1787"/>
      <c r="B1048" s="1877" t="s">
        <v>68</v>
      </c>
      <c r="C1048" s="1878" t="s">
        <v>6</v>
      </c>
      <c r="D1048" s="1878" t="s">
        <v>7</v>
      </c>
      <c r="E1048" s="1878" t="s">
        <v>8</v>
      </c>
      <c r="F1048" s="1880" t="s">
        <v>140</v>
      </c>
      <c r="G1048" s="1880" t="s">
        <v>180</v>
      </c>
      <c r="H1048" s="1880" t="s">
        <v>224</v>
      </c>
      <c r="I1048" s="1881" t="s">
        <v>235</v>
      </c>
      <c r="J1048" s="1881" t="s">
        <v>288</v>
      </c>
      <c r="K1048" s="1881" t="s">
        <v>323</v>
      </c>
      <c r="L1048" s="1881" t="s">
        <v>335</v>
      </c>
      <c r="M1048" s="1792" t="s">
        <v>386</v>
      </c>
      <c r="N1048" s="1793" t="s">
        <v>410</v>
      </c>
      <c r="O1048" s="1793" t="s">
        <v>425</v>
      </c>
      <c r="P1048" s="1793" t="s">
        <v>458</v>
      </c>
      <c r="Q1048" s="1792" t="s">
        <v>612</v>
      </c>
      <c r="R1048" s="1793" t="s">
        <v>653</v>
      </c>
      <c r="S1048" s="1793" t="s">
        <v>660</v>
      </c>
      <c r="T1048" s="1793" t="s">
        <v>700</v>
      </c>
      <c r="U1048" s="1793" t="s">
        <v>704</v>
      </c>
      <c r="V1048" s="1794" t="s">
        <v>706</v>
      </c>
    </row>
    <row r="1049" spans="1:22" ht="15" x14ac:dyDescent="0.2">
      <c r="A1049" s="1889"/>
      <c r="B1049" s="1796" t="s">
        <v>618</v>
      </c>
      <c r="C1049" s="1798" t="s">
        <v>10</v>
      </c>
      <c r="D1049" s="1798" t="s">
        <v>10</v>
      </c>
      <c r="E1049" s="1798" t="s">
        <v>10</v>
      </c>
      <c r="F1049" s="1798" t="s">
        <v>10</v>
      </c>
      <c r="G1049" s="1798" t="s">
        <v>10</v>
      </c>
      <c r="H1049" s="1798" t="s">
        <v>10</v>
      </c>
      <c r="I1049" s="1798" t="s">
        <v>10</v>
      </c>
      <c r="J1049" s="1798" t="s">
        <v>10</v>
      </c>
      <c r="K1049" s="1798" t="s">
        <v>10</v>
      </c>
      <c r="L1049" s="1798" t="s">
        <v>10</v>
      </c>
      <c r="M1049" s="1798" t="s">
        <v>10</v>
      </c>
      <c r="N1049" s="1798" t="s">
        <v>10</v>
      </c>
      <c r="O1049" s="1798" t="s">
        <v>10</v>
      </c>
      <c r="P1049" s="1798" t="s">
        <v>10</v>
      </c>
      <c r="Q1049" s="1797">
        <v>4.0110000000000001</v>
      </c>
      <c r="R1049" s="1816" t="s">
        <v>10</v>
      </c>
      <c r="S1049" s="1816" t="s">
        <v>10</v>
      </c>
      <c r="T1049" s="1816" t="s">
        <v>10</v>
      </c>
      <c r="U1049" s="1816" t="s">
        <v>10</v>
      </c>
      <c r="V1049" s="1827" t="s">
        <v>10</v>
      </c>
    </row>
    <row r="1050" spans="1:22" ht="15" x14ac:dyDescent="0.2">
      <c r="A1050" s="1889"/>
      <c r="B1050" s="1863" t="s">
        <v>616</v>
      </c>
      <c r="C1050" s="1798" t="s">
        <v>10</v>
      </c>
      <c r="D1050" s="1798" t="s">
        <v>10</v>
      </c>
      <c r="E1050" s="1798" t="s">
        <v>10</v>
      </c>
      <c r="F1050" s="1798" t="s">
        <v>10</v>
      </c>
      <c r="G1050" s="1798" t="s">
        <v>10</v>
      </c>
      <c r="H1050" s="1798" t="s">
        <v>10</v>
      </c>
      <c r="I1050" s="1798" t="s">
        <v>10</v>
      </c>
      <c r="J1050" s="1798" t="s">
        <v>10</v>
      </c>
      <c r="K1050" s="1798" t="s">
        <v>10</v>
      </c>
      <c r="L1050" s="1798" t="s">
        <v>10</v>
      </c>
      <c r="M1050" s="1798" t="s">
        <v>10</v>
      </c>
      <c r="N1050" s="1798" t="s">
        <v>10</v>
      </c>
      <c r="O1050" s="1798" t="s">
        <v>10</v>
      </c>
      <c r="P1050" s="1798" t="s">
        <v>10</v>
      </c>
      <c r="Q1050" s="1797">
        <v>7.5330000000000004</v>
      </c>
      <c r="R1050" s="1816" t="s">
        <v>10</v>
      </c>
      <c r="S1050" s="1816" t="s">
        <v>10</v>
      </c>
      <c r="T1050" s="1816" t="s">
        <v>10</v>
      </c>
      <c r="U1050" s="1816" t="s">
        <v>10</v>
      </c>
      <c r="V1050" s="1827" t="s">
        <v>10</v>
      </c>
    </row>
    <row r="1051" spans="1:22" ht="15" x14ac:dyDescent="0.2">
      <c r="A1051" s="1890"/>
      <c r="B1051" s="1863" t="s">
        <v>619</v>
      </c>
      <c r="C1051" s="1798" t="s">
        <v>10</v>
      </c>
      <c r="D1051" s="1798" t="s">
        <v>10</v>
      </c>
      <c r="E1051" s="1798" t="s">
        <v>10</v>
      </c>
      <c r="F1051" s="1798" t="s">
        <v>10</v>
      </c>
      <c r="G1051" s="1798" t="s">
        <v>10</v>
      </c>
      <c r="H1051" s="1798" t="s">
        <v>10</v>
      </c>
      <c r="I1051" s="1798" t="s">
        <v>10</v>
      </c>
      <c r="J1051" s="1798" t="s">
        <v>10</v>
      </c>
      <c r="K1051" s="1798" t="s">
        <v>10</v>
      </c>
      <c r="L1051" s="1798" t="s">
        <v>10</v>
      </c>
      <c r="M1051" s="1798" t="s">
        <v>10</v>
      </c>
      <c r="N1051" s="1798" t="s">
        <v>10</v>
      </c>
      <c r="O1051" s="1798" t="s">
        <v>10</v>
      </c>
      <c r="P1051" s="1798" t="s">
        <v>10</v>
      </c>
      <c r="Q1051" s="1797">
        <v>76.802000000000007</v>
      </c>
      <c r="R1051" s="1816" t="s">
        <v>10</v>
      </c>
      <c r="S1051" s="1816" t="s">
        <v>10</v>
      </c>
      <c r="T1051" s="1816" t="s">
        <v>10</v>
      </c>
      <c r="U1051" s="1816" t="s">
        <v>10</v>
      </c>
      <c r="V1051" s="1827" t="s">
        <v>10</v>
      </c>
    </row>
    <row r="1052" spans="1:22" ht="15" x14ac:dyDescent="0.2">
      <c r="A1052" s="1890"/>
      <c r="B1052" s="1803" t="s">
        <v>617</v>
      </c>
      <c r="C1052" s="1805" t="s">
        <v>10</v>
      </c>
      <c r="D1052" s="1805" t="s">
        <v>10</v>
      </c>
      <c r="E1052" s="1805" t="s">
        <v>10</v>
      </c>
      <c r="F1052" s="1805" t="s">
        <v>10</v>
      </c>
      <c r="G1052" s="1805" t="s">
        <v>10</v>
      </c>
      <c r="H1052" s="1805" t="s">
        <v>10</v>
      </c>
      <c r="I1052" s="1805" t="s">
        <v>10</v>
      </c>
      <c r="J1052" s="1805" t="s">
        <v>10</v>
      </c>
      <c r="K1052" s="1805" t="s">
        <v>10</v>
      </c>
      <c r="L1052" s="1805" t="s">
        <v>10</v>
      </c>
      <c r="M1052" s="1805" t="s">
        <v>10</v>
      </c>
      <c r="N1052" s="1805" t="s">
        <v>10</v>
      </c>
      <c r="O1052" s="1805" t="s">
        <v>10</v>
      </c>
      <c r="P1052" s="1805" t="s">
        <v>10</v>
      </c>
      <c r="Q1052" s="1804">
        <v>11.654</v>
      </c>
      <c r="R1052" s="1819" t="s">
        <v>10</v>
      </c>
      <c r="S1052" s="1819" t="s">
        <v>10</v>
      </c>
      <c r="T1052" s="1819" t="s">
        <v>10</v>
      </c>
      <c r="U1052" s="1819" t="s">
        <v>10</v>
      </c>
      <c r="V1052" s="1828" t="s">
        <v>10</v>
      </c>
    </row>
    <row r="1053" spans="1:22" ht="3" customHeight="1" x14ac:dyDescent="0.2">
      <c r="B1053" s="1852"/>
      <c r="C1053" s="1809"/>
      <c r="D1053" s="1809"/>
      <c r="Q1053" s="1812">
        <v>11.911</v>
      </c>
      <c r="R1053" s="1811">
        <v>11.911</v>
      </c>
    </row>
    <row r="1054" spans="1:22" ht="63" customHeight="1" x14ac:dyDescent="0.2">
      <c r="B1054" s="2004" t="s">
        <v>636</v>
      </c>
      <c r="C1054" s="2005"/>
      <c r="D1054" s="2005"/>
      <c r="E1054" s="2005"/>
      <c r="F1054" s="2005"/>
      <c r="G1054" s="2005"/>
      <c r="H1054" s="2005"/>
      <c r="I1054" s="2005"/>
      <c r="J1054" s="2005"/>
      <c r="K1054" s="2005"/>
      <c r="L1054" s="2005"/>
      <c r="M1054" s="2005"/>
      <c r="N1054" s="2005"/>
      <c r="O1054" s="2005"/>
      <c r="P1054" s="2005"/>
      <c r="Q1054" s="2005"/>
      <c r="R1054" s="2005"/>
      <c r="S1054" s="1822"/>
      <c r="T1054" s="1822"/>
      <c r="U1054" s="1822"/>
    </row>
    <row r="1056" spans="1:22" ht="63" customHeight="1" x14ac:dyDescent="0.2">
      <c r="A1056" s="1785" t="s">
        <v>632</v>
      </c>
      <c r="B1056" s="2006" t="s">
        <v>635</v>
      </c>
      <c r="C1056" s="2007"/>
      <c r="D1056" s="2007"/>
      <c r="E1056" s="2007"/>
      <c r="F1056" s="2007"/>
      <c r="G1056" s="2007"/>
      <c r="H1056" s="2007"/>
      <c r="I1056" s="2007"/>
      <c r="J1056" s="2007"/>
      <c r="K1056" s="2007"/>
      <c r="L1056" s="2007"/>
      <c r="M1056" s="2007"/>
      <c r="N1056" s="2007"/>
      <c r="O1056" s="2007"/>
      <c r="P1056" s="2007"/>
      <c r="Q1056" s="2007"/>
      <c r="R1056" s="2007"/>
      <c r="S1056" s="1813"/>
      <c r="T1056" s="1813"/>
      <c r="U1056" s="1813"/>
      <c r="V1056" s="1786"/>
    </row>
    <row r="1057" spans="1:22" ht="63" customHeight="1" x14ac:dyDescent="0.2">
      <c r="A1057" s="1787"/>
      <c r="B1057" s="1877" t="s">
        <v>68</v>
      </c>
      <c r="C1057" s="1878" t="s">
        <v>6</v>
      </c>
      <c r="D1057" s="1878" t="s">
        <v>7</v>
      </c>
      <c r="E1057" s="1878" t="s">
        <v>8</v>
      </c>
      <c r="F1057" s="1880" t="s">
        <v>140</v>
      </c>
      <c r="G1057" s="1880" t="s">
        <v>180</v>
      </c>
      <c r="H1057" s="1880" t="s">
        <v>224</v>
      </c>
      <c r="I1057" s="1881" t="s">
        <v>235</v>
      </c>
      <c r="J1057" s="1881" t="s">
        <v>288</v>
      </c>
      <c r="K1057" s="1881" t="s">
        <v>323</v>
      </c>
      <c r="L1057" s="1881" t="s">
        <v>335</v>
      </c>
      <c r="M1057" s="1792" t="s">
        <v>386</v>
      </c>
      <c r="N1057" s="1793" t="s">
        <v>410</v>
      </c>
      <c r="O1057" s="1793" t="s">
        <v>425</v>
      </c>
      <c r="P1057" s="1793" t="s">
        <v>458</v>
      </c>
      <c r="Q1057" s="1792" t="s">
        <v>612</v>
      </c>
      <c r="R1057" s="1793" t="s">
        <v>653</v>
      </c>
      <c r="S1057" s="1793" t="s">
        <v>660</v>
      </c>
      <c r="T1057" s="1793" t="s">
        <v>700</v>
      </c>
      <c r="U1057" s="1793" t="s">
        <v>704</v>
      </c>
      <c r="V1057" s="1794" t="s">
        <v>706</v>
      </c>
    </row>
    <row r="1058" spans="1:22" ht="15" x14ac:dyDescent="0.2">
      <c r="A1058" s="1889"/>
      <c r="B1058" s="1796" t="s">
        <v>618</v>
      </c>
      <c r="C1058" s="1798" t="s">
        <v>10</v>
      </c>
      <c r="D1058" s="1798" t="s">
        <v>10</v>
      </c>
      <c r="E1058" s="1798" t="s">
        <v>10</v>
      </c>
      <c r="F1058" s="1798" t="s">
        <v>10</v>
      </c>
      <c r="G1058" s="1798" t="s">
        <v>10</v>
      </c>
      <c r="H1058" s="1798" t="s">
        <v>10</v>
      </c>
      <c r="I1058" s="1798" t="s">
        <v>10</v>
      </c>
      <c r="J1058" s="1798" t="s">
        <v>10</v>
      </c>
      <c r="K1058" s="1798" t="s">
        <v>10</v>
      </c>
      <c r="L1058" s="1798" t="s">
        <v>10</v>
      </c>
      <c r="M1058" s="1798" t="s">
        <v>10</v>
      </c>
      <c r="N1058" s="1798" t="s">
        <v>10</v>
      </c>
      <c r="O1058" s="1798" t="s">
        <v>10</v>
      </c>
      <c r="P1058" s="1798" t="s">
        <v>10</v>
      </c>
      <c r="Q1058" s="1797">
        <v>1.528</v>
      </c>
      <c r="R1058" s="1816" t="s">
        <v>10</v>
      </c>
      <c r="S1058" s="1816" t="s">
        <v>10</v>
      </c>
      <c r="T1058" s="1816" t="s">
        <v>10</v>
      </c>
      <c r="U1058" s="1816" t="s">
        <v>10</v>
      </c>
      <c r="V1058" s="1827" t="s">
        <v>10</v>
      </c>
    </row>
    <row r="1059" spans="1:22" ht="15" x14ac:dyDescent="0.2">
      <c r="A1059" s="1889"/>
      <c r="B1059" s="1863" t="s">
        <v>616</v>
      </c>
      <c r="C1059" s="1798" t="s">
        <v>10</v>
      </c>
      <c r="D1059" s="1798" t="s">
        <v>10</v>
      </c>
      <c r="E1059" s="1798" t="s">
        <v>10</v>
      </c>
      <c r="F1059" s="1798" t="s">
        <v>10</v>
      </c>
      <c r="G1059" s="1798" t="s">
        <v>10</v>
      </c>
      <c r="H1059" s="1798" t="s">
        <v>10</v>
      </c>
      <c r="I1059" s="1798" t="s">
        <v>10</v>
      </c>
      <c r="J1059" s="1798" t="s">
        <v>10</v>
      </c>
      <c r="K1059" s="1798" t="s">
        <v>10</v>
      </c>
      <c r="L1059" s="1798" t="s">
        <v>10</v>
      </c>
      <c r="M1059" s="1798" t="s">
        <v>10</v>
      </c>
      <c r="N1059" s="1798" t="s">
        <v>10</v>
      </c>
      <c r="O1059" s="1798" t="s">
        <v>10</v>
      </c>
      <c r="P1059" s="1798" t="s">
        <v>10</v>
      </c>
      <c r="Q1059" s="1797">
        <v>2.6379999999999999</v>
      </c>
      <c r="R1059" s="1816" t="s">
        <v>10</v>
      </c>
      <c r="S1059" s="1816" t="s">
        <v>10</v>
      </c>
      <c r="T1059" s="1816" t="s">
        <v>10</v>
      </c>
      <c r="U1059" s="1816" t="s">
        <v>10</v>
      </c>
      <c r="V1059" s="1827" t="s">
        <v>10</v>
      </c>
    </row>
    <row r="1060" spans="1:22" ht="15" x14ac:dyDescent="0.2">
      <c r="A1060" s="1890"/>
      <c r="B1060" s="1863" t="s">
        <v>619</v>
      </c>
      <c r="C1060" s="1798" t="s">
        <v>10</v>
      </c>
      <c r="D1060" s="1798" t="s">
        <v>10</v>
      </c>
      <c r="E1060" s="1798" t="s">
        <v>10</v>
      </c>
      <c r="F1060" s="1798" t="s">
        <v>10</v>
      </c>
      <c r="G1060" s="1798" t="s">
        <v>10</v>
      </c>
      <c r="H1060" s="1798" t="s">
        <v>10</v>
      </c>
      <c r="I1060" s="1798" t="s">
        <v>10</v>
      </c>
      <c r="J1060" s="1798" t="s">
        <v>10</v>
      </c>
      <c r="K1060" s="1798" t="s">
        <v>10</v>
      </c>
      <c r="L1060" s="1798" t="s">
        <v>10</v>
      </c>
      <c r="M1060" s="1798" t="s">
        <v>10</v>
      </c>
      <c r="N1060" s="1798" t="s">
        <v>10</v>
      </c>
      <c r="O1060" s="1798" t="s">
        <v>10</v>
      </c>
      <c r="P1060" s="1798" t="s">
        <v>10</v>
      </c>
      <c r="Q1060" s="1797">
        <v>93.62</v>
      </c>
      <c r="R1060" s="1816" t="s">
        <v>10</v>
      </c>
      <c r="S1060" s="1816" t="s">
        <v>10</v>
      </c>
      <c r="T1060" s="1816" t="s">
        <v>10</v>
      </c>
      <c r="U1060" s="1816" t="s">
        <v>10</v>
      </c>
      <c r="V1060" s="1827" t="s">
        <v>10</v>
      </c>
    </row>
    <row r="1061" spans="1:22" ht="15" x14ac:dyDescent="0.2">
      <c r="A1061" s="1890"/>
      <c r="B1061" s="1803" t="s">
        <v>617</v>
      </c>
      <c r="C1061" s="1805" t="s">
        <v>10</v>
      </c>
      <c r="D1061" s="1805" t="s">
        <v>10</v>
      </c>
      <c r="E1061" s="1805" t="s">
        <v>10</v>
      </c>
      <c r="F1061" s="1805" t="s">
        <v>10</v>
      </c>
      <c r="G1061" s="1805" t="s">
        <v>10</v>
      </c>
      <c r="H1061" s="1805" t="s">
        <v>10</v>
      </c>
      <c r="I1061" s="1805" t="s">
        <v>10</v>
      </c>
      <c r="J1061" s="1805" t="s">
        <v>10</v>
      </c>
      <c r="K1061" s="1805" t="s">
        <v>10</v>
      </c>
      <c r="L1061" s="1805" t="s">
        <v>10</v>
      </c>
      <c r="M1061" s="1805" t="s">
        <v>10</v>
      </c>
      <c r="N1061" s="1805" t="s">
        <v>10</v>
      </c>
      <c r="O1061" s="1805" t="s">
        <v>10</v>
      </c>
      <c r="P1061" s="1805" t="s">
        <v>10</v>
      </c>
      <c r="Q1061" s="1804">
        <v>2.214</v>
      </c>
      <c r="R1061" s="1819" t="s">
        <v>10</v>
      </c>
      <c r="S1061" s="1819" t="s">
        <v>10</v>
      </c>
      <c r="T1061" s="1819" t="s">
        <v>10</v>
      </c>
      <c r="U1061" s="1819" t="s">
        <v>10</v>
      </c>
      <c r="V1061" s="1828" t="s">
        <v>10</v>
      </c>
    </row>
    <row r="1062" spans="1:22" ht="3" customHeight="1" x14ac:dyDescent="0.2">
      <c r="B1062" s="1852"/>
      <c r="C1062" s="1809"/>
      <c r="D1062" s="1809"/>
      <c r="Q1062" s="1812">
        <v>1.694</v>
      </c>
      <c r="R1062" s="1811">
        <v>1.694</v>
      </c>
    </row>
    <row r="1063" spans="1:22" ht="63" customHeight="1" x14ac:dyDescent="0.2">
      <c r="B1063" s="2004" t="s">
        <v>636</v>
      </c>
      <c r="C1063" s="2005"/>
      <c r="D1063" s="2005"/>
      <c r="E1063" s="2005"/>
      <c r="F1063" s="2005"/>
      <c r="G1063" s="2005"/>
      <c r="H1063" s="2005"/>
      <c r="I1063" s="2005"/>
      <c r="J1063" s="2005"/>
      <c r="K1063" s="2005"/>
      <c r="L1063" s="2005"/>
      <c r="M1063" s="2005"/>
      <c r="N1063" s="2005"/>
      <c r="O1063" s="2005"/>
      <c r="P1063" s="2005"/>
      <c r="Q1063" s="2005"/>
      <c r="R1063" s="2005"/>
      <c r="S1063" s="1822"/>
      <c r="T1063" s="1822"/>
      <c r="U1063" s="1822"/>
    </row>
    <row r="1065" spans="1:22" ht="63" customHeight="1" x14ac:dyDescent="0.2">
      <c r="A1065" s="1785" t="s">
        <v>644</v>
      </c>
      <c r="B1065" s="2001" t="s">
        <v>645</v>
      </c>
      <c r="C1065" s="2002"/>
      <c r="D1065" s="2002"/>
      <c r="E1065" s="2002"/>
      <c r="F1065" s="2002"/>
      <c r="G1065" s="2002"/>
      <c r="H1065" s="2002"/>
      <c r="I1065" s="2002"/>
      <c r="J1065" s="2002"/>
      <c r="K1065" s="2002"/>
      <c r="L1065" s="2002"/>
      <c r="M1065" s="2002"/>
      <c r="N1065" s="2002"/>
      <c r="O1065" s="2002"/>
      <c r="P1065" s="2002"/>
      <c r="Q1065" s="2002"/>
      <c r="R1065" s="2010"/>
      <c r="S1065" s="1813"/>
      <c r="T1065" s="1813"/>
      <c r="U1065" s="1813"/>
      <c r="V1065" s="1901"/>
    </row>
    <row r="1066" spans="1:22" ht="63" customHeight="1" x14ac:dyDescent="0.2">
      <c r="A1066" s="1787"/>
      <c r="B1066" s="1877" t="s">
        <v>68</v>
      </c>
      <c r="C1066" s="1878" t="s">
        <v>6</v>
      </c>
      <c r="D1066" s="1878" t="s">
        <v>7</v>
      </c>
      <c r="E1066" s="1878" t="s">
        <v>8</v>
      </c>
      <c r="F1066" s="1880" t="s">
        <v>140</v>
      </c>
      <c r="G1066" s="1880" t="s">
        <v>180</v>
      </c>
      <c r="H1066" s="1880" t="s">
        <v>224</v>
      </c>
      <c r="I1066" s="1881" t="s">
        <v>235</v>
      </c>
      <c r="J1066" s="1881" t="s">
        <v>288</v>
      </c>
      <c r="K1066" s="1881" t="s">
        <v>323</v>
      </c>
      <c r="L1066" s="1881" t="s">
        <v>335</v>
      </c>
      <c r="M1066" s="1792" t="s">
        <v>386</v>
      </c>
      <c r="N1066" s="1793" t="s">
        <v>410</v>
      </c>
      <c r="O1066" s="1793" t="s">
        <v>425</v>
      </c>
      <c r="P1066" s="1793" t="s">
        <v>458</v>
      </c>
      <c r="Q1066" s="1921" t="s">
        <v>600</v>
      </c>
      <c r="R1066" s="1792" t="s">
        <v>653</v>
      </c>
      <c r="S1066" s="1922" t="s">
        <v>660</v>
      </c>
      <c r="T1066" s="1793" t="s">
        <v>700</v>
      </c>
      <c r="U1066" s="1793" t="s">
        <v>704</v>
      </c>
      <c r="V1066" s="1794" t="s">
        <v>706</v>
      </c>
    </row>
    <row r="1067" spans="1:22" ht="15" x14ac:dyDescent="0.2">
      <c r="A1067" s="1889"/>
      <c r="B1067" s="1924">
        <v>2020</v>
      </c>
      <c r="C1067" s="1843" t="s">
        <v>10</v>
      </c>
      <c r="D1067" s="1843" t="s">
        <v>10</v>
      </c>
      <c r="E1067" s="1843" t="s">
        <v>10</v>
      </c>
      <c r="F1067" s="1843" t="s">
        <v>10</v>
      </c>
      <c r="G1067" s="1843" t="s">
        <v>10</v>
      </c>
      <c r="H1067" s="1843" t="s">
        <v>10</v>
      </c>
      <c r="I1067" s="1843" t="s">
        <v>10</v>
      </c>
      <c r="J1067" s="1843" t="s">
        <v>10</v>
      </c>
      <c r="K1067" s="1843" t="s">
        <v>10</v>
      </c>
      <c r="L1067" s="1843" t="s">
        <v>10</v>
      </c>
      <c r="M1067" s="1843" t="s">
        <v>10</v>
      </c>
      <c r="N1067" s="1843" t="s">
        <v>10</v>
      </c>
      <c r="O1067" s="1843" t="s">
        <v>10</v>
      </c>
      <c r="P1067" s="1843" t="s">
        <v>10</v>
      </c>
      <c r="Q1067" s="1925">
        <v>-9.8810000000000002</v>
      </c>
      <c r="R1067" s="1804">
        <v>-13.808</v>
      </c>
      <c r="S1067" s="1844" t="s">
        <v>10</v>
      </c>
      <c r="T1067" s="1844" t="s">
        <v>10</v>
      </c>
      <c r="U1067" s="1844" t="s">
        <v>10</v>
      </c>
      <c r="V1067" s="1845" t="s">
        <v>10</v>
      </c>
    </row>
    <row r="1068" spans="1:22" ht="3.95" customHeight="1" x14ac:dyDescent="0.2">
      <c r="B1068" s="1852"/>
      <c r="C1068" s="1809"/>
      <c r="D1068" s="1809"/>
    </row>
    <row r="1069" spans="1:22" ht="63" customHeight="1" x14ac:dyDescent="0.2">
      <c r="B1069" s="2004" t="s">
        <v>646</v>
      </c>
      <c r="C1069" s="2005"/>
      <c r="D1069" s="2005"/>
      <c r="E1069" s="2005"/>
      <c r="F1069" s="2005"/>
      <c r="G1069" s="2005"/>
      <c r="H1069" s="2005"/>
      <c r="I1069" s="2005"/>
      <c r="J1069" s="2005"/>
      <c r="K1069" s="2005"/>
      <c r="L1069" s="2005"/>
      <c r="M1069" s="2005"/>
      <c r="N1069" s="2005"/>
      <c r="O1069" s="2005"/>
      <c r="P1069" s="2005"/>
      <c r="Q1069" s="2005"/>
      <c r="R1069" s="2005"/>
      <c r="S1069" s="1822"/>
      <c r="T1069" s="1822"/>
      <c r="U1069" s="1822"/>
    </row>
    <row r="1070" spans="1:22" ht="15" customHeight="1" x14ac:dyDescent="0.2">
      <c r="V1070" s="1811"/>
    </row>
    <row r="1071" spans="1:22" ht="63" customHeight="1" x14ac:dyDescent="0.2">
      <c r="A1071" s="1785" t="s">
        <v>647</v>
      </c>
      <c r="B1071" s="2001" t="s">
        <v>715</v>
      </c>
      <c r="C1071" s="2002"/>
      <c r="D1071" s="2002"/>
      <c r="E1071" s="2002"/>
      <c r="F1071" s="2002"/>
      <c r="G1071" s="2002"/>
      <c r="H1071" s="2002"/>
      <c r="I1071" s="2002"/>
      <c r="J1071" s="2002"/>
      <c r="K1071" s="2002"/>
      <c r="L1071" s="2002"/>
      <c r="M1071" s="2002"/>
      <c r="N1071" s="2002"/>
      <c r="O1071" s="2002"/>
      <c r="P1071" s="2002"/>
      <c r="Q1071" s="2002"/>
      <c r="R1071" s="2010"/>
      <c r="S1071" s="1813"/>
      <c r="T1071" s="1813"/>
      <c r="U1071" s="1813"/>
      <c r="V1071" s="1901"/>
    </row>
    <row r="1072" spans="1:22" s="1811" customFormat="1" ht="45" x14ac:dyDescent="0.2">
      <c r="A1072" s="1862"/>
      <c r="B1072" s="1877" t="s">
        <v>68</v>
      </c>
      <c r="C1072" s="1918" t="s">
        <v>6</v>
      </c>
      <c r="D1072" s="1918" t="s">
        <v>7</v>
      </c>
      <c r="E1072" s="1918" t="s">
        <v>8</v>
      </c>
      <c r="F1072" s="1919" t="s">
        <v>140</v>
      </c>
      <c r="G1072" s="1919" t="s">
        <v>180</v>
      </c>
      <c r="H1072" s="1919" t="s">
        <v>224</v>
      </c>
      <c r="I1072" s="1920" t="s">
        <v>235</v>
      </c>
      <c r="J1072" s="1920" t="s">
        <v>288</v>
      </c>
      <c r="K1072" s="1920" t="s">
        <v>323</v>
      </c>
      <c r="L1072" s="1920" t="s">
        <v>335</v>
      </c>
      <c r="M1072" s="1921" t="s">
        <v>386</v>
      </c>
      <c r="N1072" s="1922" t="s">
        <v>410</v>
      </c>
      <c r="O1072" s="1922" t="s">
        <v>425</v>
      </c>
      <c r="P1072" s="1922" t="s">
        <v>458</v>
      </c>
      <c r="Q1072" s="1792" t="s">
        <v>664</v>
      </c>
      <c r="R1072" s="1792" t="s">
        <v>658</v>
      </c>
      <c r="S1072" s="1922" t="s">
        <v>660</v>
      </c>
      <c r="T1072" s="1793" t="s">
        <v>700</v>
      </c>
      <c r="U1072" s="1793" t="s">
        <v>704</v>
      </c>
      <c r="V1072" s="1794" t="s">
        <v>706</v>
      </c>
    </row>
    <row r="1073" spans="1:23" s="1811" customFormat="1" ht="15" x14ac:dyDescent="0.2">
      <c r="A1073" s="1862"/>
      <c r="B1073" s="1926" t="s">
        <v>603</v>
      </c>
      <c r="C1073" s="1843" t="s">
        <v>10</v>
      </c>
      <c r="D1073" s="1843" t="s">
        <v>10</v>
      </c>
      <c r="E1073" s="1843" t="s">
        <v>10</v>
      </c>
      <c r="F1073" s="1843" t="s">
        <v>10</v>
      </c>
      <c r="G1073" s="1843" t="s">
        <v>10</v>
      </c>
      <c r="H1073" s="1843" t="s">
        <v>10</v>
      </c>
      <c r="I1073" s="1843" t="s">
        <v>10</v>
      </c>
      <c r="J1073" s="1843" t="s">
        <v>10</v>
      </c>
      <c r="K1073" s="1843" t="s">
        <v>10</v>
      </c>
      <c r="L1073" s="1843" t="s">
        <v>10</v>
      </c>
      <c r="M1073" s="1843" t="s">
        <v>10</v>
      </c>
      <c r="N1073" s="1843" t="s">
        <v>10</v>
      </c>
      <c r="O1073" s="1843" t="s">
        <v>10</v>
      </c>
      <c r="P1073" s="1843" t="s">
        <v>10</v>
      </c>
      <c r="Q1073" s="1804">
        <v>-10.934000000000001</v>
      </c>
      <c r="R1073" s="1804">
        <v>-9.6110000000000007</v>
      </c>
      <c r="S1073" s="1844" t="s">
        <v>10</v>
      </c>
      <c r="T1073" s="1844" t="s">
        <v>10</v>
      </c>
      <c r="U1073" s="1844" t="s">
        <v>10</v>
      </c>
      <c r="V1073" s="1845" t="s">
        <v>10</v>
      </c>
    </row>
    <row r="1074" spans="1:23" ht="3.95" customHeight="1" x14ac:dyDescent="0.2">
      <c r="B1074" s="1852"/>
      <c r="C1074" s="1809"/>
      <c r="D1074" s="1809"/>
    </row>
    <row r="1075" spans="1:23" ht="63" customHeight="1" x14ac:dyDescent="0.2">
      <c r="B1075" s="2004" t="s">
        <v>648</v>
      </c>
      <c r="C1075" s="2005"/>
      <c r="D1075" s="2005"/>
      <c r="E1075" s="2005"/>
      <c r="F1075" s="2005"/>
      <c r="G1075" s="2005"/>
      <c r="H1075" s="2005"/>
      <c r="I1075" s="2005"/>
      <c r="J1075" s="2005"/>
      <c r="K1075" s="2005"/>
      <c r="L1075" s="2005"/>
      <c r="M1075" s="2005"/>
      <c r="N1075" s="2005"/>
      <c r="O1075" s="2005"/>
      <c r="P1075" s="2005"/>
      <c r="Q1075" s="2005"/>
      <c r="R1075" s="2005"/>
      <c r="S1075" s="1822"/>
      <c r="T1075" s="1822"/>
      <c r="U1075" s="1822"/>
    </row>
    <row r="1076" spans="1:23" ht="15" customHeight="1" x14ac:dyDescent="0.2">
      <c r="V1076" s="1811"/>
    </row>
    <row r="1077" spans="1:23" ht="63" customHeight="1" x14ac:dyDescent="0.2">
      <c r="A1077" s="1785" t="s">
        <v>655</v>
      </c>
      <c r="B1077" s="2001" t="s">
        <v>656</v>
      </c>
      <c r="C1077" s="2002"/>
      <c r="D1077" s="2002"/>
      <c r="E1077" s="2002"/>
      <c r="F1077" s="2002"/>
      <c r="G1077" s="2002"/>
      <c r="H1077" s="2002"/>
      <c r="I1077" s="2002"/>
      <c r="J1077" s="2002"/>
      <c r="K1077" s="2002"/>
      <c r="L1077" s="2002"/>
      <c r="M1077" s="2002"/>
      <c r="N1077" s="2002"/>
      <c r="O1077" s="2002"/>
      <c r="P1077" s="2002"/>
      <c r="Q1077" s="2002"/>
      <c r="R1077" s="2003"/>
      <c r="S1077" s="1900"/>
      <c r="T1077" s="1900"/>
      <c r="U1077" s="1900"/>
      <c r="V1077" s="1901"/>
    </row>
    <row r="1078" spans="1:23" ht="45" x14ac:dyDescent="0.2">
      <c r="A1078" s="1787"/>
      <c r="B1078" s="1877" t="s">
        <v>68</v>
      </c>
      <c r="C1078" s="1918" t="s">
        <v>6</v>
      </c>
      <c r="D1078" s="1918" t="s">
        <v>7</v>
      </c>
      <c r="E1078" s="1918" t="s">
        <v>8</v>
      </c>
      <c r="F1078" s="1919" t="s">
        <v>140</v>
      </c>
      <c r="G1078" s="1919" t="s">
        <v>180</v>
      </c>
      <c r="H1078" s="1919" t="s">
        <v>224</v>
      </c>
      <c r="I1078" s="1920" t="s">
        <v>235</v>
      </c>
      <c r="J1078" s="1920" t="s">
        <v>288</v>
      </c>
      <c r="K1078" s="1920" t="s">
        <v>323</v>
      </c>
      <c r="L1078" s="1920" t="s">
        <v>335</v>
      </c>
      <c r="M1078" s="1921" t="s">
        <v>386</v>
      </c>
      <c r="N1078" s="1922" t="s">
        <v>410</v>
      </c>
      <c r="O1078" s="1922" t="s">
        <v>425</v>
      </c>
      <c r="P1078" s="1922" t="s">
        <v>458</v>
      </c>
      <c r="Q1078" s="1927" t="s">
        <v>600</v>
      </c>
      <c r="R1078" s="1792" t="s">
        <v>653</v>
      </c>
      <c r="S1078" s="1793" t="s">
        <v>660</v>
      </c>
      <c r="T1078" s="1793" t="s">
        <v>700</v>
      </c>
      <c r="U1078" s="1793" t="s">
        <v>704</v>
      </c>
      <c r="V1078" s="1794" t="s">
        <v>706</v>
      </c>
    </row>
    <row r="1079" spans="1:23" ht="15" x14ac:dyDescent="0.2">
      <c r="A1079" s="1811"/>
      <c r="B1079" s="1928" t="s">
        <v>601</v>
      </c>
      <c r="C1079" s="1903" t="s">
        <v>10</v>
      </c>
      <c r="D1079" s="1903" t="s">
        <v>10</v>
      </c>
      <c r="E1079" s="1903" t="s">
        <v>10</v>
      </c>
      <c r="F1079" s="1903" t="s">
        <v>10</v>
      </c>
      <c r="G1079" s="1903" t="s">
        <v>10</v>
      </c>
      <c r="H1079" s="1903" t="s">
        <v>10</v>
      </c>
      <c r="I1079" s="1903" t="s">
        <v>10</v>
      </c>
      <c r="J1079" s="1903" t="s">
        <v>10</v>
      </c>
      <c r="K1079" s="1903" t="s">
        <v>10</v>
      </c>
      <c r="L1079" s="1903" t="s">
        <v>10</v>
      </c>
      <c r="M1079" s="1903" t="s">
        <v>10</v>
      </c>
      <c r="N1079" s="1903" t="s">
        <v>10</v>
      </c>
      <c r="O1079" s="1903" t="s">
        <v>10</v>
      </c>
      <c r="P1079" s="1903" t="s">
        <v>10</v>
      </c>
      <c r="Q1079" s="1929" t="s">
        <v>10</v>
      </c>
      <c r="R1079" s="1797">
        <v>-12.836</v>
      </c>
      <c r="S1079" s="1816" t="s">
        <v>10</v>
      </c>
      <c r="T1079" s="1816" t="s">
        <v>10</v>
      </c>
      <c r="U1079" s="1816" t="s">
        <v>10</v>
      </c>
      <c r="V1079" s="1865" t="s">
        <v>10</v>
      </c>
    </row>
    <row r="1080" spans="1:23" ht="15" x14ac:dyDescent="0.2">
      <c r="A1080" s="1811"/>
      <c r="B1080" s="1914" t="s">
        <v>603</v>
      </c>
      <c r="C1080" s="1798" t="s">
        <v>10</v>
      </c>
      <c r="D1080" s="1798" t="s">
        <v>10</v>
      </c>
      <c r="E1080" s="1798" t="s">
        <v>10</v>
      </c>
      <c r="F1080" s="1798" t="s">
        <v>10</v>
      </c>
      <c r="G1080" s="1798" t="s">
        <v>10</v>
      </c>
      <c r="H1080" s="1798" t="s">
        <v>10</v>
      </c>
      <c r="I1080" s="1798" t="s">
        <v>10</v>
      </c>
      <c r="J1080" s="1798" t="s">
        <v>10</v>
      </c>
      <c r="K1080" s="1798" t="s">
        <v>10</v>
      </c>
      <c r="L1080" s="1798" t="s">
        <v>10</v>
      </c>
      <c r="M1080" s="1798" t="s">
        <v>10</v>
      </c>
      <c r="N1080" s="1798" t="s">
        <v>10</v>
      </c>
      <c r="O1080" s="1798" t="s">
        <v>10</v>
      </c>
      <c r="P1080" s="1798" t="s">
        <v>10</v>
      </c>
      <c r="Q1080" s="1913" t="s">
        <v>10</v>
      </c>
      <c r="R1080" s="1797">
        <v>-5.9619999999999997</v>
      </c>
      <c r="S1080" s="1816" t="s">
        <v>10</v>
      </c>
      <c r="T1080" s="1816" t="s">
        <v>10</v>
      </c>
      <c r="U1080" s="1816" t="s">
        <v>10</v>
      </c>
      <c r="V1080" s="1818" t="s">
        <v>10</v>
      </c>
    </row>
    <row r="1081" spans="1:23" ht="15" x14ac:dyDescent="0.2">
      <c r="A1081" s="1811"/>
      <c r="B1081" s="1914" t="s">
        <v>604</v>
      </c>
      <c r="C1081" s="1798" t="s">
        <v>10</v>
      </c>
      <c r="D1081" s="1798" t="s">
        <v>10</v>
      </c>
      <c r="E1081" s="1798" t="s">
        <v>10</v>
      </c>
      <c r="F1081" s="1798" t="s">
        <v>10</v>
      </c>
      <c r="G1081" s="1798" t="s">
        <v>10</v>
      </c>
      <c r="H1081" s="1798" t="s">
        <v>10</v>
      </c>
      <c r="I1081" s="1798" t="s">
        <v>10</v>
      </c>
      <c r="J1081" s="1798" t="s">
        <v>10</v>
      </c>
      <c r="K1081" s="1798" t="s">
        <v>10</v>
      </c>
      <c r="L1081" s="1798" t="s">
        <v>10</v>
      </c>
      <c r="M1081" s="1798" t="s">
        <v>10</v>
      </c>
      <c r="N1081" s="1798" t="s">
        <v>10</v>
      </c>
      <c r="O1081" s="1798" t="s">
        <v>10</v>
      </c>
      <c r="P1081" s="1798" t="s">
        <v>10</v>
      </c>
      <c r="Q1081" s="1913" t="s">
        <v>10</v>
      </c>
      <c r="R1081" s="1797">
        <v>-4.423</v>
      </c>
      <c r="S1081" s="1799">
        <v>-8.6419999999999995</v>
      </c>
      <c r="T1081" s="1816" t="s">
        <v>10</v>
      </c>
      <c r="U1081" s="1816" t="s">
        <v>10</v>
      </c>
      <c r="V1081" s="1818" t="s">
        <v>10</v>
      </c>
    </row>
    <row r="1082" spans="1:23" ht="15" x14ac:dyDescent="0.2">
      <c r="A1082" s="1811"/>
      <c r="B1082" s="1914" t="s">
        <v>605</v>
      </c>
      <c r="C1082" s="1798" t="s">
        <v>10</v>
      </c>
      <c r="D1082" s="1798" t="s">
        <v>10</v>
      </c>
      <c r="E1082" s="1798" t="s">
        <v>10</v>
      </c>
      <c r="F1082" s="1798" t="s">
        <v>10</v>
      </c>
      <c r="G1082" s="1798" t="s">
        <v>10</v>
      </c>
      <c r="H1082" s="1798" t="s">
        <v>10</v>
      </c>
      <c r="I1082" s="1798" t="s">
        <v>10</v>
      </c>
      <c r="J1082" s="1798" t="s">
        <v>10</v>
      </c>
      <c r="K1082" s="1798" t="s">
        <v>10</v>
      </c>
      <c r="L1082" s="1798" t="s">
        <v>10</v>
      </c>
      <c r="M1082" s="1798" t="s">
        <v>10</v>
      </c>
      <c r="N1082" s="1798" t="s">
        <v>10</v>
      </c>
      <c r="O1082" s="1798" t="s">
        <v>10</v>
      </c>
      <c r="P1082" s="1798" t="s">
        <v>10</v>
      </c>
      <c r="Q1082" s="1913" t="s">
        <v>10</v>
      </c>
      <c r="R1082" s="1797">
        <v>-3.9210000000000003</v>
      </c>
      <c r="S1082" s="1799">
        <v>-10.343</v>
      </c>
      <c r="T1082" s="1816" t="s">
        <v>10</v>
      </c>
      <c r="U1082" s="1816" t="s">
        <v>10</v>
      </c>
      <c r="V1082" s="1818" t="s">
        <v>10</v>
      </c>
    </row>
    <row r="1083" spans="1:23" ht="15" x14ac:dyDescent="0.2">
      <c r="A1083" s="1811"/>
      <c r="B1083" s="1914" t="s">
        <v>654</v>
      </c>
      <c r="C1083" s="1798" t="s">
        <v>10</v>
      </c>
      <c r="D1083" s="1798" t="s">
        <v>10</v>
      </c>
      <c r="E1083" s="1798" t="s">
        <v>10</v>
      </c>
      <c r="F1083" s="1798" t="s">
        <v>10</v>
      </c>
      <c r="G1083" s="1798" t="s">
        <v>10</v>
      </c>
      <c r="H1083" s="1798" t="s">
        <v>10</v>
      </c>
      <c r="I1083" s="1798" t="s">
        <v>10</v>
      </c>
      <c r="J1083" s="1798" t="s">
        <v>10</v>
      </c>
      <c r="K1083" s="1798" t="s">
        <v>10</v>
      </c>
      <c r="L1083" s="1798" t="s">
        <v>10</v>
      </c>
      <c r="M1083" s="1798" t="s">
        <v>10</v>
      </c>
      <c r="N1083" s="1798" t="s">
        <v>10</v>
      </c>
      <c r="O1083" s="1798" t="s">
        <v>10</v>
      </c>
      <c r="P1083" s="1798" t="s">
        <v>10</v>
      </c>
      <c r="Q1083" s="1913" t="s">
        <v>10</v>
      </c>
      <c r="R1083" s="1797">
        <v>-1.5130000000000001</v>
      </c>
      <c r="S1083" s="1799">
        <v>-3.5620000000000003</v>
      </c>
      <c r="T1083" s="1816" t="s">
        <v>10</v>
      </c>
      <c r="U1083" s="1816" t="s">
        <v>10</v>
      </c>
      <c r="V1083" s="1818" t="s">
        <v>10</v>
      </c>
    </row>
    <row r="1084" spans="1:23" ht="15" x14ac:dyDescent="0.2">
      <c r="A1084" s="1811"/>
      <c r="B1084" s="1915" t="s">
        <v>661</v>
      </c>
      <c r="C1084" s="1805" t="s">
        <v>10</v>
      </c>
      <c r="D1084" s="1805" t="s">
        <v>10</v>
      </c>
      <c r="E1084" s="1805" t="s">
        <v>10</v>
      </c>
      <c r="F1084" s="1805" t="s">
        <v>10</v>
      </c>
      <c r="G1084" s="1805" t="s">
        <v>10</v>
      </c>
      <c r="H1084" s="1805" t="s">
        <v>10</v>
      </c>
      <c r="I1084" s="1805" t="s">
        <v>10</v>
      </c>
      <c r="J1084" s="1805" t="s">
        <v>10</v>
      </c>
      <c r="K1084" s="1805" t="s">
        <v>10</v>
      </c>
      <c r="L1084" s="1805" t="s">
        <v>10</v>
      </c>
      <c r="M1084" s="1805" t="s">
        <v>10</v>
      </c>
      <c r="N1084" s="1805" t="s">
        <v>10</v>
      </c>
      <c r="O1084" s="1805" t="s">
        <v>10</v>
      </c>
      <c r="P1084" s="1805" t="s">
        <v>10</v>
      </c>
      <c r="Q1084" s="1916" t="s">
        <v>10</v>
      </c>
      <c r="R1084" s="1819" t="s">
        <v>10</v>
      </c>
      <c r="S1084" s="1806">
        <v>-0.88600000000000001</v>
      </c>
      <c r="T1084" s="1819" t="s">
        <v>10</v>
      </c>
      <c r="U1084" s="1819" t="s">
        <v>10</v>
      </c>
      <c r="V1084" s="1821" t="s">
        <v>10</v>
      </c>
    </row>
    <row r="1085" spans="1:23" ht="3.95" customHeight="1" x14ac:dyDescent="0.2">
      <c r="B1085" s="1852"/>
      <c r="C1085" s="1809"/>
      <c r="D1085" s="1809"/>
      <c r="T1085" s="1816"/>
      <c r="U1085" s="1816"/>
    </row>
    <row r="1086" spans="1:23" ht="63" customHeight="1" x14ac:dyDescent="0.2">
      <c r="B1086" s="2004" t="s">
        <v>657</v>
      </c>
      <c r="C1086" s="2005"/>
      <c r="D1086" s="2005"/>
      <c r="E1086" s="2005"/>
      <c r="F1086" s="2005"/>
      <c r="G1086" s="2005"/>
      <c r="H1086" s="2005"/>
      <c r="I1086" s="2005"/>
      <c r="J1086" s="2005"/>
      <c r="K1086" s="2005"/>
      <c r="L1086" s="2005"/>
      <c r="M1086" s="2005"/>
      <c r="N1086" s="2005"/>
      <c r="O1086" s="2005"/>
      <c r="P1086" s="2005"/>
      <c r="Q1086" s="2005"/>
      <c r="R1086" s="2005"/>
      <c r="S1086" s="1822"/>
      <c r="T1086" s="1822"/>
      <c r="U1086" s="1822"/>
    </row>
    <row r="1087" spans="1:23" ht="15" customHeight="1" x14ac:dyDescent="0.2">
      <c r="B1087" s="1797"/>
      <c r="H1087" s="1782"/>
      <c r="V1087" s="1811"/>
      <c r="W1087" s="1811"/>
    </row>
    <row r="1088" spans="1:23" ht="63" customHeight="1" x14ac:dyDescent="0.2">
      <c r="A1088" s="1785" t="s">
        <v>665</v>
      </c>
      <c r="B1088" s="2006" t="s">
        <v>666</v>
      </c>
      <c r="C1088" s="2007"/>
      <c r="D1088" s="2007"/>
      <c r="E1088" s="2007"/>
      <c r="F1088" s="2007"/>
      <c r="G1088" s="2008"/>
      <c r="H1088" s="2007"/>
      <c r="I1088" s="2007"/>
      <c r="J1088" s="2007"/>
      <c r="K1088" s="2008"/>
      <c r="L1088" s="2008"/>
      <c r="M1088" s="2008"/>
      <c r="N1088" s="2008"/>
      <c r="O1088" s="2009"/>
      <c r="P1088" s="2009"/>
      <c r="Q1088" s="2009"/>
      <c r="R1088" s="2009"/>
      <c r="S1088" s="1864"/>
      <c r="T1088" s="1864"/>
      <c r="U1088" s="1864"/>
      <c r="V1088" s="1786"/>
    </row>
    <row r="1089" spans="1:22" ht="45" x14ac:dyDescent="0.2">
      <c r="A1089" s="1787"/>
      <c r="B1089" s="1788" t="s">
        <v>68</v>
      </c>
      <c r="C1089" s="1790" t="s">
        <v>6</v>
      </c>
      <c r="D1089" s="1790" t="s">
        <v>7</v>
      </c>
      <c r="E1089" s="1790" t="s">
        <v>8</v>
      </c>
      <c r="F1089" s="1861" t="s">
        <v>140</v>
      </c>
      <c r="G1089" s="1861" t="s">
        <v>179</v>
      </c>
      <c r="H1089" s="1792" t="s">
        <v>224</v>
      </c>
      <c r="I1089" s="1793" t="s">
        <v>235</v>
      </c>
      <c r="J1089" s="1793" t="s">
        <v>288</v>
      </c>
      <c r="K1089" s="1793" t="s">
        <v>323</v>
      </c>
      <c r="L1089" s="1793" t="s">
        <v>335</v>
      </c>
      <c r="M1089" s="1814" t="s">
        <v>386</v>
      </c>
      <c r="N1089" s="1793" t="s">
        <v>410</v>
      </c>
      <c r="O1089" s="1793" t="s">
        <v>425</v>
      </c>
      <c r="P1089" s="1793" t="s">
        <v>551</v>
      </c>
      <c r="Q1089" s="1814" t="s">
        <v>600</v>
      </c>
      <c r="R1089" s="1793" t="s">
        <v>653</v>
      </c>
      <c r="S1089" s="1793" t="s">
        <v>660</v>
      </c>
      <c r="T1089" s="1793" t="s">
        <v>700</v>
      </c>
      <c r="U1089" s="1793" t="s">
        <v>704</v>
      </c>
      <c r="V1089" s="1794" t="s">
        <v>706</v>
      </c>
    </row>
    <row r="1090" spans="1:22" ht="15" x14ac:dyDescent="0.2">
      <c r="A1090" s="1889"/>
      <c r="B1090" s="1796" t="s">
        <v>190</v>
      </c>
      <c r="C1090" s="1798" t="s">
        <v>10</v>
      </c>
      <c r="D1090" s="1798" t="s">
        <v>10</v>
      </c>
      <c r="E1090" s="1798" t="s">
        <v>10</v>
      </c>
      <c r="F1090" s="1798" t="s">
        <v>10</v>
      </c>
      <c r="G1090" s="1798" t="s">
        <v>10</v>
      </c>
      <c r="H1090" s="1798" t="s">
        <v>10</v>
      </c>
      <c r="I1090" s="1798" t="s">
        <v>10</v>
      </c>
      <c r="J1090" s="1798" t="s">
        <v>10</v>
      </c>
      <c r="K1090" s="1798" t="s">
        <v>10</v>
      </c>
      <c r="L1090" s="1798" t="s">
        <v>10</v>
      </c>
      <c r="M1090" s="1798" t="s">
        <v>10</v>
      </c>
      <c r="N1090" s="1798" t="s">
        <v>10</v>
      </c>
      <c r="O1090" s="1798" t="s">
        <v>10</v>
      </c>
      <c r="P1090" s="1798" t="s">
        <v>10</v>
      </c>
      <c r="Q1090" s="1798" t="s">
        <v>10</v>
      </c>
      <c r="R1090" s="1798" t="s">
        <v>10</v>
      </c>
      <c r="S1090" s="1816">
        <v>0.65</v>
      </c>
      <c r="T1090" s="1816" t="s">
        <v>10</v>
      </c>
      <c r="U1090" s="1816" t="s">
        <v>10</v>
      </c>
      <c r="V1090" s="1865" t="s">
        <v>10</v>
      </c>
    </row>
    <row r="1091" spans="1:22" ht="15" x14ac:dyDescent="0.2">
      <c r="A1091" s="1889"/>
      <c r="B1091" s="1801" t="s">
        <v>198</v>
      </c>
      <c r="C1091" s="1798" t="s">
        <v>10</v>
      </c>
      <c r="D1091" s="1798" t="s">
        <v>10</v>
      </c>
      <c r="E1091" s="1798" t="s">
        <v>10</v>
      </c>
      <c r="F1091" s="1798" t="s">
        <v>10</v>
      </c>
      <c r="G1091" s="1798" t="s">
        <v>10</v>
      </c>
      <c r="H1091" s="1798" t="s">
        <v>10</v>
      </c>
      <c r="I1091" s="1798" t="s">
        <v>10</v>
      </c>
      <c r="J1091" s="1798" t="s">
        <v>10</v>
      </c>
      <c r="K1091" s="1798" t="s">
        <v>10</v>
      </c>
      <c r="L1091" s="1798" t="s">
        <v>10</v>
      </c>
      <c r="M1091" s="1798" t="s">
        <v>10</v>
      </c>
      <c r="N1091" s="1798" t="s">
        <v>10</v>
      </c>
      <c r="O1091" s="1798" t="s">
        <v>10</v>
      </c>
      <c r="P1091" s="1798" t="s">
        <v>10</v>
      </c>
      <c r="Q1091" s="1798" t="s">
        <v>10</v>
      </c>
      <c r="R1091" s="1798" t="s">
        <v>10</v>
      </c>
      <c r="S1091" s="1816">
        <v>2.2000000000000002</v>
      </c>
      <c r="T1091" s="1816" t="s">
        <v>10</v>
      </c>
      <c r="U1091" s="1816" t="s">
        <v>10</v>
      </c>
      <c r="V1091" s="1818" t="s">
        <v>10</v>
      </c>
    </row>
    <row r="1092" spans="1:22" ht="15" x14ac:dyDescent="0.2">
      <c r="A1092" s="1889"/>
      <c r="B1092" s="1801" t="s">
        <v>199</v>
      </c>
      <c r="C1092" s="1798" t="s">
        <v>10</v>
      </c>
      <c r="D1092" s="1798" t="s">
        <v>10</v>
      </c>
      <c r="E1092" s="1798" t="s">
        <v>10</v>
      </c>
      <c r="F1092" s="1798" t="s">
        <v>10</v>
      </c>
      <c r="G1092" s="1798" t="s">
        <v>10</v>
      </c>
      <c r="H1092" s="1798" t="s">
        <v>10</v>
      </c>
      <c r="I1092" s="1798" t="s">
        <v>10</v>
      </c>
      <c r="J1092" s="1798" t="s">
        <v>10</v>
      </c>
      <c r="K1092" s="1798" t="s">
        <v>10</v>
      </c>
      <c r="L1092" s="1798" t="s">
        <v>10</v>
      </c>
      <c r="M1092" s="1798" t="s">
        <v>10</v>
      </c>
      <c r="N1092" s="1798" t="s">
        <v>10</v>
      </c>
      <c r="O1092" s="1798" t="s">
        <v>10</v>
      </c>
      <c r="P1092" s="1798" t="s">
        <v>10</v>
      </c>
      <c r="Q1092" s="1798" t="s">
        <v>10</v>
      </c>
      <c r="R1092" s="1798" t="s">
        <v>10</v>
      </c>
      <c r="S1092" s="1816">
        <v>27.02</v>
      </c>
      <c r="T1092" s="1816" t="s">
        <v>10</v>
      </c>
      <c r="U1092" s="1816" t="s">
        <v>10</v>
      </c>
      <c r="V1092" s="1818" t="s">
        <v>10</v>
      </c>
    </row>
    <row r="1093" spans="1:22" ht="15" x14ac:dyDescent="0.2">
      <c r="A1093" s="1889"/>
      <c r="B1093" s="1801" t="s">
        <v>200</v>
      </c>
      <c r="C1093" s="1798" t="s">
        <v>10</v>
      </c>
      <c r="D1093" s="1798" t="s">
        <v>10</v>
      </c>
      <c r="E1093" s="1798" t="s">
        <v>10</v>
      </c>
      <c r="F1093" s="1798" t="s">
        <v>10</v>
      </c>
      <c r="G1093" s="1798" t="s">
        <v>10</v>
      </c>
      <c r="H1093" s="1798" t="s">
        <v>10</v>
      </c>
      <c r="I1093" s="1798" t="s">
        <v>10</v>
      </c>
      <c r="J1093" s="1798" t="s">
        <v>10</v>
      </c>
      <c r="K1093" s="1798" t="s">
        <v>10</v>
      </c>
      <c r="L1093" s="1798" t="s">
        <v>10</v>
      </c>
      <c r="M1093" s="1798" t="s">
        <v>10</v>
      </c>
      <c r="N1093" s="1798" t="s">
        <v>10</v>
      </c>
      <c r="O1093" s="1798" t="s">
        <v>10</v>
      </c>
      <c r="P1093" s="1798" t="s">
        <v>10</v>
      </c>
      <c r="Q1093" s="1798" t="s">
        <v>10</v>
      </c>
      <c r="R1093" s="1798" t="s">
        <v>10</v>
      </c>
      <c r="S1093" s="1816">
        <v>24.11</v>
      </c>
      <c r="T1093" s="1816" t="s">
        <v>10</v>
      </c>
      <c r="U1093" s="1816" t="s">
        <v>10</v>
      </c>
      <c r="V1093" s="1818" t="s">
        <v>10</v>
      </c>
    </row>
    <row r="1094" spans="1:22" ht="15" x14ac:dyDescent="0.2">
      <c r="A1094" s="1889"/>
      <c r="B1094" s="1801" t="s">
        <v>667</v>
      </c>
      <c r="C1094" s="1798" t="s">
        <v>10</v>
      </c>
      <c r="D1094" s="1798" t="s">
        <v>10</v>
      </c>
      <c r="E1094" s="1798" t="s">
        <v>10</v>
      </c>
      <c r="F1094" s="1798" t="s">
        <v>10</v>
      </c>
      <c r="G1094" s="1798" t="s">
        <v>10</v>
      </c>
      <c r="H1094" s="1798" t="s">
        <v>10</v>
      </c>
      <c r="I1094" s="1798" t="s">
        <v>10</v>
      </c>
      <c r="J1094" s="1798" t="s">
        <v>10</v>
      </c>
      <c r="K1094" s="1798" t="s">
        <v>10</v>
      </c>
      <c r="L1094" s="1798" t="s">
        <v>10</v>
      </c>
      <c r="M1094" s="1798" t="s">
        <v>10</v>
      </c>
      <c r="N1094" s="1798" t="s">
        <v>10</v>
      </c>
      <c r="O1094" s="1798" t="s">
        <v>10</v>
      </c>
      <c r="P1094" s="1798" t="s">
        <v>10</v>
      </c>
      <c r="Q1094" s="1798" t="s">
        <v>10</v>
      </c>
      <c r="R1094" s="1798" t="s">
        <v>10</v>
      </c>
      <c r="S1094" s="1816">
        <v>22.06</v>
      </c>
      <c r="T1094" s="1816" t="s">
        <v>10</v>
      </c>
      <c r="U1094" s="1816" t="s">
        <v>10</v>
      </c>
      <c r="V1094" s="1818" t="s">
        <v>10</v>
      </c>
    </row>
    <row r="1095" spans="1:22" ht="15" x14ac:dyDescent="0.2">
      <c r="A1095" s="1889"/>
      <c r="B1095" s="1801" t="s">
        <v>668</v>
      </c>
      <c r="C1095" s="1798" t="s">
        <v>10</v>
      </c>
      <c r="D1095" s="1798" t="s">
        <v>10</v>
      </c>
      <c r="E1095" s="1798" t="s">
        <v>10</v>
      </c>
      <c r="F1095" s="1798" t="s">
        <v>10</v>
      </c>
      <c r="G1095" s="1798" t="s">
        <v>10</v>
      </c>
      <c r="H1095" s="1798" t="s">
        <v>10</v>
      </c>
      <c r="I1095" s="1798" t="s">
        <v>10</v>
      </c>
      <c r="J1095" s="1798" t="s">
        <v>10</v>
      </c>
      <c r="K1095" s="1798" t="s">
        <v>10</v>
      </c>
      <c r="L1095" s="1798" t="s">
        <v>10</v>
      </c>
      <c r="M1095" s="1798" t="s">
        <v>10</v>
      </c>
      <c r="N1095" s="1798" t="s">
        <v>10</v>
      </c>
      <c r="O1095" s="1798" t="s">
        <v>10</v>
      </c>
      <c r="P1095" s="1798" t="s">
        <v>10</v>
      </c>
      <c r="Q1095" s="1798" t="s">
        <v>10</v>
      </c>
      <c r="R1095" s="1798" t="s">
        <v>10</v>
      </c>
      <c r="S1095" s="1816">
        <v>23.48</v>
      </c>
      <c r="T1095" s="1816" t="s">
        <v>10</v>
      </c>
      <c r="U1095" s="1816" t="s">
        <v>10</v>
      </c>
      <c r="V1095" s="1818" t="s">
        <v>10</v>
      </c>
    </row>
    <row r="1096" spans="1:22" ht="15" x14ac:dyDescent="0.2">
      <c r="A1096" s="1811"/>
      <c r="B1096" s="1803" t="s">
        <v>197</v>
      </c>
      <c r="C1096" s="1805" t="s">
        <v>10</v>
      </c>
      <c r="D1096" s="1805" t="s">
        <v>10</v>
      </c>
      <c r="E1096" s="1805" t="s">
        <v>10</v>
      </c>
      <c r="F1096" s="1805" t="s">
        <v>10</v>
      </c>
      <c r="G1096" s="1805" t="s">
        <v>10</v>
      </c>
      <c r="H1096" s="1805" t="s">
        <v>10</v>
      </c>
      <c r="I1096" s="1805" t="s">
        <v>10</v>
      </c>
      <c r="J1096" s="1805" t="s">
        <v>10</v>
      </c>
      <c r="K1096" s="1805" t="s">
        <v>10</v>
      </c>
      <c r="L1096" s="1805" t="s">
        <v>10</v>
      </c>
      <c r="M1096" s="1805" t="s">
        <v>10</v>
      </c>
      <c r="N1096" s="1805" t="s">
        <v>10</v>
      </c>
      <c r="O1096" s="1805" t="s">
        <v>10</v>
      </c>
      <c r="P1096" s="1805" t="s">
        <v>10</v>
      </c>
      <c r="Q1096" s="1805" t="s">
        <v>10</v>
      </c>
      <c r="R1096" s="1805" t="s">
        <v>10</v>
      </c>
      <c r="S1096" s="1819">
        <v>0.48</v>
      </c>
      <c r="T1096" s="1819" t="s">
        <v>10</v>
      </c>
      <c r="U1096" s="1819" t="s">
        <v>10</v>
      </c>
      <c r="V1096" s="1821" t="s">
        <v>10</v>
      </c>
    </row>
    <row r="1097" spans="1:22" ht="4.1500000000000004" customHeight="1" x14ac:dyDescent="0.2">
      <c r="B1097" s="1852"/>
      <c r="C1097" s="1809"/>
      <c r="D1097" s="1809"/>
      <c r="Q1097" s="1811"/>
      <c r="S1097" s="1782"/>
      <c r="T1097" s="1782"/>
      <c r="U1097" s="1782"/>
    </row>
    <row r="1098" spans="1:22" ht="63" customHeight="1" x14ac:dyDescent="0.2">
      <c r="B1098" s="2004" t="s">
        <v>672</v>
      </c>
      <c r="C1098" s="2005"/>
      <c r="D1098" s="2005"/>
      <c r="E1098" s="2005"/>
      <c r="F1098" s="2005"/>
      <c r="G1098" s="2005"/>
      <c r="H1098" s="2005"/>
      <c r="I1098" s="2005"/>
      <c r="J1098" s="2005"/>
      <c r="K1098" s="2005"/>
      <c r="L1098" s="2005"/>
      <c r="M1098" s="2005"/>
      <c r="N1098" s="2005"/>
      <c r="O1098" s="2005"/>
      <c r="P1098" s="2005"/>
      <c r="Q1098" s="2005"/>
      <c r="R1098" s="2005"/>
      <c r="S1098" s="1782"/>
      <c r="T1098" s="1782"/>
      <c r="U1098" s="1782"/>
    </row>
    <row r="1099" spans="1:22" x14ac:dyDescent="0.2">
      <c r="Q1099" s="1811"/>
      <c r="S1099" s="1782"/>
      <c r="T1099" s="1782"/>
      <c r="U1099" s="1782"/>
    </row>
    <row r="1100" spans="1:22" ht="63" customHeight="1" x14ac:dyDescent="0.2">
      <c r="A1100" s="1785" t="s">
        <v>669</v>
      </c>
      <c r="B1100" s="2006" t="s">
        <v>670</v>
      </c>
      <c r="C1100" s="2007"/>
      <c r="D1100" s="2007"/>
      <c r="E1100" s="2007"/>
      <c r="F1100" s="2007"/>
      <c r="G1100" s="2008"/>
      <c r="H1100" s="2007"/>
      <c r="I1100" s="2007"/>
      <c r="J1100" s="2007"/>
      <c r="K1100" s="2008"/>
      <c r="L1100" s="2008"/>
      <c r="M1100" s="2008"/>
      <c r="N1100" s="2008"/>
      <c r="O1100" s="2009"/>
      <c r="P1100" s="2009"/>
      <c r="Q1100" s="2009"/>
      <c r="R1100" s="2009"/>
      <c r="S1100" s="1864"/>
      <c r="T1100" s="1864"/>
      <c r="U1100" s="1864"/>
      <c r="V1100" s="1786"/>
    </row>
    <row r="1101" spans="1:22" ht="45" x14ac:dyDescent="0.2">
      <c r="A1101" s="1787"/>
      <c r="B1101" s="1788" t="s">
        <v>68</v>
      </c>
      <c r="C1101" s="1790" t="s">
        <v>6</v>
      </c>
      <c r="D1101" s="1790" t="s">
        <v>7</v>
      </c>
      <c r="E1101" s="1790" t="s">
        <v>8</v>
      </c>
      <c r="F1101" s="1861" t="s">
        <v>140</v>
      </c>
      <c r="G1101" s="1861" t="s">
        <v>179</v>
      </c>
      <c r="H1101" s="1792" t="s">
        <v>224</v>
      </c>
      <c r="I1101" s="1793" t="s">
        <v>235</v>
      </c>
      <c r="J1101" s="1793" t="s">
        <v>288</v>
      </c>
      <c r="K1101" s="1793" t="s">
        <v>323</v>
      </c>
      <c r="L1101" s="1793" t="s">
        <v>335</v>
      </c>
      <c r="M1101" s="1814" t="s">
        <v>386</v>
      </c>
      <c r="N1101" s="1793" t="s">
        <v>410</v>
      </c>
      <c r="O1101" s="1793" t="s">
        <v>425</v>
      </c>
      <c r="P1101" s="1793" t="s">
        <v>551</v>
      </c>
      <c r="Q1101" s="1814" t="s">
        <v>600</v>
      </c>
      <c r="R1101" s="1793" t="s">
        <v>653</v>
      </c>
      <c r="S1101" s="1793" t="s">
        <v>660</v>
      </c>
      <c r="T1101" s="1793" t="s">
        <v>700</v>
      </c>
      <c r="U1101" s="1793" t="s">
        <v>704</v>
      </c>
      <c r="V1101" s="1794" t="s">
        <v>706</v>
      </c>
    </row>
    <row r="1102" spans="1:22" ht="15" x14ac:dyDescent="0.2">
      <c r="A1102" s="1889"/>
      <c r="B1102" s="1796" t="s">
        <v>190</v>
      </c>
      <c r="C1102" s="1798" t="s">
        <v>10</v>
      </c>
      <c r="D1102" s="1798" t="s">
        <v>10</v>
      </c>
      <c r="E1102" s="1798" t="s">
        <v>10</v>
      </c>
      <c r="F1102" s="1798" t="s">
        <v>10</v>
      </c>
      <c r="G1102" s="1798" t="s">
        <v>10</v>
      </c>
      <c r="H1102" s="1798" t="s">
        <v>10</v>
      </c>
      <c r="I1102" s="1798" t="s">
        <v>10</v>
      </c>
      <c r="J1102" s="1798" t="s">
        <v>10</v>
      </c>
      <c r="K1102" s="1798" t="s">
        <v>10</v>
      </c>
      <c r="L1102" s="1798" t="s">
        <v>10</v>
      </c>
      <c r="M1102" s="1798" t="s">
        <v>10</v>
      </c>
      <c r="N1102" s="1798" t="s">
        <v>10</v>
      </c>
      <c r="O1102" s="1798" t="s">
        <v>10</v>
      </c>
      <c r="P1102" s="1798" t="s">
        <v>10</v>
      </c>
      <c r="Q1102" s="1798" t="s">
        <v>10</v>
      </c>
      <c r="R1102" s="1798" t="s">
        <v>10</v>
      </c>
      <c r="S1102" s="1816">
        <v>0.76</v>
      </c>
      <c r="T1102" s="1816" t="s">
        <v>10</v>
      </c>
      <c r="U1102" s="1816" t="s">
        <v>10</v>
      </c>
      <c r="V1102" s="1865" t="s">
        <v>10</v>
      </c>
    </row>
    <row r="1103" spans="1:22" ht="15" x14ac:dyDescent="0.2">
      <c r="A1103" s="1889"/>
      <c r="B1103" s="1801" t="s">
        <v>198</v>
      </c>
      <c r="C1103" s="1798" t="s">
        <v>10</v>
      </c>
      <c r="D1103" s="1798" t="s">
        <v>10</v>
      </c>
      <c r="E1103" s="1798" t="s">
        <v>10</v>
      </c>
      <c r="F1103" s="1798" t="s">
        <v>10</v>
      </c>
      <c r="G1103" s="1798" t="s">
        <v>10</v>
      </c>
      <c r="H1103" s="1798" t="s">
        <v>10</v>
      </c>
      <c r="I1103" s="1798" t="s">
        <v>10</v>
      </c>
      <c r="J1103" s="1798" t="s">
        <v>10</v>
      </c>
      <c r="K1103" s="1798" t="s">
        <v>10</v>
      </c>
      <c r="L1103" s="1798" t="s">
        <v>10</v>
      </c>
      <c r="M1103" s="1798" t="s">
        <v>10</v>
      </c>
      <c r="N1103" s="1798" t="s">
        <v>10</v>
      </c>
      <c r="O1103" s="1798" t="s">
        <v>10</v>
      </c>
      <c r="P1103" s="1798" t="s">
        <v>10</v>
      </c>
      <c r="Q1103" s="1798" t="s">
        <v>10</v>
      </c>
      <c r="R1103" s="1798" t="s">
        <v>10</v>
      </c>
      <c r="S1103" s="1816">
        <v>8.36</v>
      </c>
      <c r="T1103" s="1816" t="s">
        <v>10</v>
      </c>
      <c r="U1103" s="1816" t="s">
        <v>10</v>
      </c>
      <c r="V1103" s="1818" t="s">
        <v>10</v>
      </c>
    </row>
    <row r="1104" spans="1:22" ht="15" x14ac:dyDescent="0.2">
      <c r="A1104" s="1889"/>
      <c r="B1104" s="1801" t="s">
        <v>199</v>
      </c>
      <c r="C1104" s="1798" t="s">
        <v>10</v>
      </c>
      <c r="D1104" s="1798" t="s">
        <v>10</v>
      </c>
      <c r="E1104" s="1798" t="s">
        <v>10</v>
      </c>
      <c r="F1104" s="1798" t="s">
        <v>10</v>
      </c>
      <c r="G1104" s="1798" t="s">
        <v>10</v>
      </c>
      <c r="H1104" s="1798" t="s">
        <v>10</v>
      </c>
      <c r="I1104" s="1798" t="s">
        <v>10</v>
      </c>
      <c r="J1104" s="1798" t="s">
        <v>10</v>
      </c>
      <c r="K1104" s="1798" t="s">
        <v>10</v>
      </c>
      <c r="L1104" s="1798" t="s">
        <v>10</v>
      </c>
      <c r="M1104" s="1798" t="s">
        <v>10</v>
      </c>
      <c r="N1104" s="1798" t="s">
        <v>10</v>
      </c>
      <c r="O1104" s="1798" t="s">
        <v>10</v>
      </c>
      <c r="P1104" s="1798" t="s">
        <v>10</v>
      </c>
      <c r="Q1104" s="1798" t="s">
        <v>10</v>
      </c>
      <c r="R1104" s="1798" t="s">
        <v>10</v>
      </c>
      <c r="S1104" s="1816">
        <v>36.08</v>
      </c>
      <c r="T1104" s="1816" t="s">
        <v>10</v>
      </c>
      <c r="U1104" s="1816" t="s">
        <v>10</v>
      </c>
      <c r="V1104" s="1818" t="s">
        <v>10</v>
      </c>
    </row>
    <row r="1105" spans="1:22" ht="15" x14ac:dyDescent="0.2">
      <c r="A1105" s="1889"/>
      <c r="B1105" s="1801" t="s">
        <v>200</v>
      </c>
      <c r="C1105" s="1798" t="s">
        <v>10</v>
      </c>
      <c r="D1105" s="1798" t="s">
        <v>10</v>
      </c>
      <c r="E1105" s="1798" t="s">
        <v>10</v>
      </c>
      <c r="F1105" s="1798" t="s">
        <v>10</v>
      </c>
      <c r="G1105" s="1798" t="s">
        <v>10</v>
      </c>
      <c r="H1105" s="1798" t="s">
        <v>10</v>
      </c>
      <c r="I1105" s="1798" t="s">
        <v>10</v>
      </c>
      <c r="J1105" s="1798" t="s">
        <v>10</v>
      </c>
      <c r="K1105" s="1798" t="s">
        <v>10</v>
      </c>
      <c r="L1105" s="1798" t="s">
        <v>10</v>
      </c>
      <c r="M1105" s="1798" t="s">
        <v>10</v>
      </c>
      <c r="N1105" s="1798" t="s">
        <v>10</v>
      </c>
      <c r="O1105" s="1798" t="s">
        <v>10</v>
      </c>
      <c r="P1105" s="1798" t="s">
        <v>10</v>
      </c>
      <c r="Q1105" s="1798" t="s">
        <v>10</v>
      </c>
      <c r="R1105" s="1798" t="s">
        <v>10</v>
      </c>
      <c r="S1105" s="1816">
        <v>21.64</v>
      </c>
      <c r="T1105" s="1816" t="s">
        <v>10</v>
      </c>
      <c r="U1105" s="1816" t="s">
        <v>10</v>
      </c>
      <c r="V1105" s="1818" t="s">
        <v>10</v>
      </c>
    </row>
    <row r="1106" spans="1:22" ht="15" x14ac:dyDescent="0.2">
      <c r="A1106" s="1889"/>
      <c r="B1106" s="1801" t="s">
        <v>667</v>
      </c>
      <c r="C1106" s="1798" t="s">
        <v>10</v>
      </c>
      <c r="D1106" s="1798" t="s">
        <v>10</v>
      </c>
      <c r="E1106" s="1798" t="s">
        <v>10</v>
      </c>
      <c r="F1106" s="1798" t="s">
        <v>10</v>
      </c>
      <c r="G1106" s="1798" t="s">
        <v>10</v>
      </c>
      <c r="H1106" s="1798" t="s">
        <v>10</v>
      </c>
      <c r="I1106" s="1798" t="s">
        <v>10</v>
      </c>
      <c r="J1106" s="1798" t="s">
        <v>10</v>
      </c>
      <c r="K1106" s="1798" t="s">
        <v>10</v>
      </c>
      <c r="L1106" s="1798" t="s">
        <v>10</v>
      </c>
      <c r="M1106" s="1798" t="s">
        <v>10</v>
      </c>
      <c r="N1106" s="1798" t="s">
        <v>10</v>
      </c>
      <c r="O1106" s="1798" t="s">
        <v>10</v>
      </c>
      <c r="P1106" s="1798" t="s">
        <v>10</v>
      </c>
      <c r="Q1106" s="1798" t="s">
        <v>10</v>
      </c>
      <c r="R1106" s="1798" t="s">
        <v>10</v>
      </c>
      <c r="S1106" s="1816">
        <v>16.64</v>
      </c>
      <c r="T1106" s="1816" t="s">
        <v>10</v>
      </c>
      <c r="U1106" s="1816" t="s">
        <v>10</v>
      </c>
      <c r="V1106" s="1818" t="s">
        <v>10</v>
      </c>
    </row>
    <row r="1107" spans="1:22" ht="15" x14ac:dyDescent="0.2">
      <c r="A1107" s="1889"/>
      <c r="B1107" s="1801" t="s">
        <v>668</v>
      </c>
      <c r="C1107" s="1798" t="s">
        <v>10</v>
      </c>
      <c r="D1107" s="1798" t="s">
        <v>10</v>
      </c>
      <c r="E1107" s="1798" t="s">
        <v>10</v>
      </c>
      <c r="F1107" s="1798" t="s">
        <v>10</v>
      </c>
      <c r="G1107" s="1798" t="s">
        <v>10</v>
      </c>
      <c r="H1107" s="1798" t="s">
        <v>10</v>
      </c>
      <c r="I1107" s="1798" t="s">
        <v>10</v>
      </c>
      <c r="J1107" s="1798" t="s">
        <v>10</v>
      </c>
      <c r="K1107" s="1798" t="s">
        <v>10</v>
      </c>
      <c r="L1107" s="1798" t="s">
        <v>10</v>
      </c>
      <c r="M1107" s="1798" t="s">
        <v>10</v>
      </c>
      <c r="N1107" s="1798" t="s">
        <v>10</v>
      </c>
      <c r="O1107" s="1798" t="s">
        <v>10</v>
      </c>
      <c r="P1107" s="1798" t="s">
        <v>10</v>
      </c>
      <c r="Q1107" s="1798" t="s">
        <v>10</v>
      </c>
      <c r="R1107" s="1798" t="s">
        <v>10</v>
      </c>
      <c r="S1107" s="1816">
        <v>15.85</v>
      </c>
      <c r="T1107" s="1816" t="s">
        <v>10</v>
      </c>
      <c r="U1107" s="1816" t="s">
        <v>10</v>
      </c>
      <c r="V1107" s="1818" t="s">
        <v>10</v>
      </c>
    </row>
    <row r="1108" spans="1:22" ht="15" x14ac:dyDescent="0.2">
      <c r="A1108" s="1811"/>
      <c r="B1108" s="1803" t="s">
        <v>197</v>
      </c>
      <c r="C1108" s="1805" t="s">
        <v>10</v>
      </c>
      <c r="D1108" s="1805" t="s">
        <v>10</v>
      </c>
      <c r="E1108" s="1805" t="s">
        <v>10</v>
      </c>
      <c r="F1108" s="1805" t="s">
        <v>10</v>
      </c>
      <c r="G1108" s="1805" t="s">
        <v>10</v>
      </c>
      <c r="H1108" s="1805" t="s">
        <v>10</v>
      </c>
      <c r="I1108" s="1805" t="s">
        <v>10</v>
      </c>
      <c r="J1108" s="1805" t="s">
        <v>10</v>
      </c>
      <c r="K1108" s="1805" t="s">
        <v>10</v>
      </c>
      <c r="L1108" s="1805" t="s">
        <v>10</v>
      </c>
      <c r="M1108" s="1805" t="s">
        <v>10</v>
      </c>
      <c r="N1108" s="1805" t="s">
        <v>10</v>
      </c>
      <c r="O1108" s="1805" t="s">
        <v>10</v>
      </c>
      <c r="P1108" s="1805" t="s">
        <v>10</v>
      </c>
      <c r="Q1108" s="1805" t="s">
        <v>10</v>
      </c>
      <c r="R1108" s="1805" t="s">
        <v>10</v>
      </c>
      <c r="S1108" s="1819">
        <v>0.68</v>
      </c>
      <c r="T1108" s="1819" t="s">
        <v>10</v>
      </c>
      <c r="U1108" s="1819" t="s">
        <v>10</v>
      </c>
      <c r="V1108" s="1821" t="s">
        <v>10</v>
      </c>
    </row>
    <row r="1109" spans="1:22" ht="4.1500000000000004" customHeight="1" x14ac:dyDescent="0.2">
      <c r="B1109" s="1852"/>
      <c r="C1109" s="1809"/>
      <c r="D1109" s="1809"/>
      <c r="Q1109" s="1811"/>
      <c r="S1109" s="1782"/>
      <c r="T1109" s="1782"/>
      <c r="U1109" s="1782"/>
    </row>
    <row r="1110" spans="1:22" ht="63" customHeight="1" x14ac:dyDescent="0.2">
      <c r="B1110" s="2004" t="s">
        <v>671</v>
      </c>
      <c r="C1110" s="2005"/>
      <c r="D1110" s="2005"/>
      <c r="E1110" s="2005"/>
      <c r="F1110" s="2005"/>
      <c r="G1110" s="2005"/>
      <c r="H1110" s="2005"/>
      <c r="I1110" s="2005"/>
      <c r="J1110" s="2005"/>
      <c r="K1110" s="2005"/>
      <c r="L1110" s="2005"/>
      <c r="M1110" s="2005"/>
      <c r="N1110" s="2005"/>
      <c r="O1110" s="2005"/>
      <c r="P1110" s="2005"/>
      <c r="Q1110" s="2005"/>
      <c r="R1110" s="2005"/>
      <c r="S1110" s="1782"/>
      <c r="T1110" s="1782"/>
      <c r="U1110" s="1782"/>
    </row>
    <row r="1111" spans="1:22" ht="63" customHeight="1" x14ac:dyDescent="0.2">
      <c r="A1111" s="1785" t="s">
        <v>716</v>
      </c>
      <c r="B1111" s="2001" t="s">
        <v>717</v>
      </c>
      <c r="C1111" s="2002"/>
      <c r="D1111" s="2002"/>
      <c r="E1111" s="2002"/>
      <c r="F1111" s="2002"/>
      <c r="G1111" s="2002"/>
      <c r="H1111" s="2002"/>
      <c r="I1111" s="2002"/>
      <c r="J1111" s="2002"/>
      <c r="K1111" s="2002"/>
      <c r="L1111" s="2002"/>
      <c r="M1111" s="2002"/>
      <c r="N1111" s="2002"/>
      <c r="O1111" s="2002"/>
      <c r="P1111" s="2002"/>
      <c r="Q1111" s="2002"/>
      <c r="R1111" s="2003"/>
      <c r="S1111" s="1900"/>
      <c r="T1111" s="1900"/>
      <c r="U1111" s="1900"/>
      <c r="V1111" s="1901"/>
    </row>
    <row r="1112" spans="1:22" ht="45" x14ac:dyDescent="0.2">
      <c r="A1112" s="1787"/>
      <c r="B1112" s="1877" t="s">
        <v>68</v>
      </c>
      <c r="C1112" s="1918" t="s">
        <v>6</v>
      </c>
      <c r="D1112" s="1918" t="s">
        <v>7</v>
      </c>
      <c r="E1112" s="1918" t="s">
        <v>8</v>
      </c>
      <c r="F1112" s="1919" t="s">
        <v>140</v>
      </c>
      <c r="G1112" s="1919" t="s">
        <v>180</v>
      </c>
      <c r="H1112" s="1919" t="s">
        <v>224</v>
      </c>
      <c r="I1112" s="1920" t="s">
        <v>235</v>
      </c>
      <c r="J1112" s="1920" t="s">
        <v>288</v>
      </c>
      <c r="K1112" s="1920" t="s">
        <v>323</v>
      </c>
      <c r="L1112" s="1920" t="s">
        <v>335</v>
      </c>
      <c r="M1112" s="1921" t="s">
        <v>386</v>
      </c>
      <c r="N1112" s="1922" t="s">
        <v>410</v>
      </c>
      <c r="O1112" s="1922" t="s">
        <v>425</v>
      </c>
      <c r="P1112" s="1922" t="s">
        <v>458</v>
      </c>
      <c r="Q1112" s="1927" t="s">
        <v>600</v>
      </c>
      <c r="R1112" s="1792" t="s">
        <v>653</v>
      </c>
      <c r="S1112" s="1793" t="s">
        <v>660</v>
      </c>
      <c r="T1112" s="1793" t="s">
        <v>700</v>
      </c>
      <c r="U1112" s="1793" t="s">
        <v>704</v>
      </c>
      <c r="V1112" s="1794" t="s">
        <v>706</v>
      </c>
    </row>
    <row r="1113" spans="1:22" ht="15" x14ac:dyDescent="0.2">
      <c r="A1113" s="1811"/>
      <c r="B1113" s="1796" t="s">
        <v>718</v>
      </c>
      <c r="C1113" s="1903" t="s">
        <v>10</v>
      </c>
      <c r="D1113" s="1903" t="s">
        <v>10</v>
      </c>
      <c r="E1113" s="1903" t="s">
        <v>10</v>
      </c>
      <c r="F1113" s="1903" t="s">
        <v>10</v>
      </c>
      <c r="G1113" s="1903" t="s">
        <v>10</v>
      </c>
      <c r="H1113" s="1903" t="s">
        <v>10</v>
      </c>
      <c r="I1113" s="1903" t="s">
        <v>10</v>
      </c>
      <c r="J1113" s="1903" t="s">
        <v>10</v>
      </c>
      <c r="K1113" s="1903" t="s">
        <v>10</v>
      </c>
      <c r="L1113" s="1903" t="s">
        <v>10</v>
      </c>
      <c r="M1113" s="1903" t="s">
        <v>10</v>
      </c>
      <c r="N1113" s="1903" t="s">
        <v>10</v>
      </c>
      <c r="O1113" s="1903" t="s">
        <v>10</v>
      </c>
      <c r="P1113" s="1903" t="s">
        <v>10</v>
      </c>
      <c r="Q1113" s="1903" t="s">
        <v>10</v>
      </c>
      <c r="R1113" s="1903" t="s">
        <v>10</v>
      </c>
      <c r="S1113" s="1898" t="s">
        <v>10</v>
      </c>
      <c r="T1113" s="1816">
        <v>87.186999999999998</v>
      </c>
      <c r="U1113" s="1816" t="s">
        <v>10</v>
      </c>
      <c r="V1113" s="1865" t="s">
        <v>10</v>
      </c>
    </row>
    <row r="1114" spans="1:22" ht="15" x14ac:dyDescent="0.2">
      <c r="A1114" s="1811"/>
      <c r="B1114" s="1863" t="s">
        <v>719</v>
      </c>
      <c r="C1114" s="1798" t="s">
        <v>10</v>
      </c>
      <c r="D1114" s="1798" t="s">
        <v>10</v>
      </c>
      <c r="E1114" s="1798" t="s">
        <v>10</v>
      </c>
      <c r="F1114" s="1798" t="s">
        <v>10</v>
      </c>
      <c r="G1114" s="1798" t="s">
        <v>10</v>
      </c>
      <c r="H1114" s="1798" t="s">
        <v>10</v>
      </c>
      <c r="I1114" s="1798" t="s">
        <v>10</v>
      </c>
      <c r="J1114" s="1798" t="s">
        <v>10</v>
      </c>
      <c r="K1114" s="1798" t="s">
        <v>10</v>
      </c>
      <c r="L1114" s="1798" t="s">
        <v>10</v>
      </c>
      <c r="M1114" s="1798" t="s">
        <v>10</v>
      </c>
      <c r="N1114" s="1798" t="s">
        <v>10</v>
      </c>
      <c r="O1114" s="1798" t="s">
        <v>10</v>
      </c>
      <c r="P1114" s="1798" t="s">
        <v>10</v>
      </c>
      <c r="Q1114" s="1798" t="s">
        <v>10</v>
      </c>
      <c r="R1114" s="1798" t="s">
        <v>10</v>
      </c>
      <c r="S1114" s="1816" t="s">
        <v>10</v>
      </c>
      <c r="T1114" s="1816">
        <v>5.0259999999999998</v>
      </c>
      <c r="U1114" s="1816" t="s">
        <v>10</v>
      </c>
      <c r="V1114" s="1818" t="s">
        <v>10</v>
      </c>
    </row>
    <row r="1115" spans="1:22" ht="15" x14ac:dyDescent="0.2">
      <c r="A1115" s="1811"/>
      <c r="B1115" s="1863" t="s">
        <v>720</v>
      </c>
      <c r="C1115" s="1798" t="s">
        <v>10</v>
      </c>
      <c r="D1115" s="1798" t="s">
        <v>10</v>
      </c>
      <c r="E1115" s="1798" t="s">
        <v>10</v>
      </c>
      <c r="F1115" s="1798" t="s">
        <v>10</v>
      </c>
      <c r="G1115" s="1798" t="s">
        <v>10</v>
      </c>
      <c r="H1115" s="1798" t="s">
        <v>10</v>
      </c>
      <c r="I1115" s="1798" t="s">
        <v>10</v>
      </c>
      <c r="J1115" s="1798" t="s">
        <v>10</v>
      </c>
      <c r="K1115" s="1798" t="s">
        <v>10</v>
      </c>
      <c r="L1115" s="1798" t="s">
        <v>10</v>
      </c>
      <c r="M1115" s="1798" t="s">
        <v>10</v>
      </c>
      <c r="N1115" s="1798" t="s">
        <v>10</v>
      </c>
      <c r="O1115" s="1798" t="s">
        <v>10</v>
      </c>
      <c r="P1115" s="1798" t="s">
        <v>10</v>
      </c>
      <c r="Q1115" s="1798" t="s">
        <v>10</v>
      </c>
      <c r="R1115" s="1798" t="s">
        <v>10</v>
      </c>
      <c r="S1115" s="1816" t="s">
        <v>10</v>
      </c>
      <c r="T1115" s="1816">
        <v>2.1680000000000001</v>
      </c>
      <c r="U1115" s="1816" t="s">
        <v>10</v>
      </c>
      <c r="V1115" s="1818" t="s">
        <v>10</v>
      </c>
    </row>
    <row r="1116" spans="1:22" ht="15" x14ac:dyDescent="0.2">
      <c r="A1116" s="1811"/>
      <c r="B1116" s="1863" t="s">
        <v>721</v>
      </c>
      <c r="C1116" s="1798" t="s">
        <v>10</v>
      </c>
      <c r="D1116" s="1798" t="s">
        <v>10</v>
      </c>
      <c r="E1116" s="1798" t="s">
        <v>10</v>
      </c>
      <c r="F1116" s="1798" t="s">
        <v>10</v>
      </c>
      <c r="G1116" s="1798" t="s">
        <v>10</v>
      </c>
      <c r="H1116" s="1798" t="s">
        <v>10</v>
      </c>
      <c r="I1116" s="1798" t="s">
        <v>10</v>
      </c>
      <c r="J1116" s="1798" t="s">
        <v>10</v>
      </c>
      <c r="K1116" s="1798" t="s">
        <v>10</v>
      </c>
      <c r="L1116" s="1798" t="s">
        <v>10</v>
      </c>
      <c r="M1116" s="1798" t="s">
        <v>10</v>
      </c>
      <c r="N1116" s="1798" t="s">
        <v>10</v>
      </c>
      <c r="O1116" s="1798" t="s">
        <v>10</v>
      </c>
      <c r="P1116" s="1798" t="s">
        <v>10</v>
      </c>
      <c r="Q1116" s="1798" t="s">
        <v>10</v>
      </c>
      <c r="R1116" s="1798" t="s">
        <v>10</v>
      </c>
      <c r="S1116" s="1816" t="s">
        <v>10</v>
      </c>
      <c r="T1116" s="1816">
        <v>1.028</v>
      </c>
      <c r="U1116" s="1816" t="s">
        <v>10</v>
      </c>
      <c r="V1116" s="1818" t="s">
        <v>10</v>
      </c>
    </row>
    <row r="1117" spans="1:22" ht="15" x14ac:dyDescent="0.2">
      <c r="A1117" s="1811"/>
      <c r="B1117" s="1914" t="s">
        <v>722</v>
      </c>
      <c r="C1117" s="1798" t="s">
        <v>10</v>
      </c>
      <c r="D1117" s="1798" t="s">
        <v>10</v>
      </c>
      <c r="E1117" s="1798" t="s">
        <v>10</v>
      </c>
      <c r="F1117" s="1798" t="s">
        <v>10</v>
      </c>
      <c r="G1117" s="1798" t="s">
        <v>10</v>
      </c>
      <c r="H1117" s="1798" t="s">
        <v>10</v>
      </c>
      <c r="I1117" s="1798" t="s">
        <v>10</v>
      </c>
      <c r="J1117" s="1798" t="s">
        <v>10</v>
      </c>
      <c r="K1117" s="1798" t="s">
        <v>10</v>
      </c>
      <c r="L1117" s="1798" t="s">
        <v>10</v>
      </c>
      <c r="M1117" s="1798" t="s">
        <v>10</v>
      </c>
      <c r="N1117" s="1798" t="s">
        <v>10</v>
      </c>
      <c r="O1117" s="1798" t="s">
        <v>10</v>
      </c>
      <c r="P1117" s="1798" t="s">
        <v>10</v>
      </c>
      <c r="Q1117" s="1798" t="s">
        <v>10</v>
      </c>
      <c r="R1117" s="1798" t="s">
        <v>10</v>
      </c>
      <c r="S1117" s="1816" t="s">
        <v>10</v>
      </c>
      <c r="T1117" s="1816">
        <v>0.78700000000000003</v>
      </c>
      <c r="U1117" s="1816" t="s">
        <v>10</v>
      </c>
      <c r="V1117" s="1818" t="s">
        <v>10</v>
      </c>
    </row>
    <row r="1118" spans="1:22" ht="15" x14ac:dyDescent="0.2">
      <c r="A1118" s="1811"/>
      <c r="B1118" s="1915" t="s">
        <v>723</v>
      </c>
      <c r="C1118" s="1805" t="s">
        <v>10</v>
      </c>
      <c r="D1118" s="1805" t="s">
        <v>10</v>
      </c>
      <c r="E1118" s="1805" t="s">
        <v>10</v>
      </c>
      <c r="F1118" s="1805" t="s">
        <v>10</v>
      </c>
      <c r="G1118" s="1805" t="s">
        <v>10</v>
      </c>
      <c r="H1118" s="1805" t="s">
        <v>10</v>
      </c>
      <c r="I1118" s="1805" t="s">
        <v>10</v>
      </c>
      <c r="J1118" s="1805" t="s">
        <v>10</v>
      </c>
      <c r="K1118" s="1805" t="s">
        <v>10</v>
      </c>
      <c r="L1118" s="1805" t="s">
        <v>10</v>
      </c>
      <c r="M1118" s="1805" t="s">
        <v>10</v>
      </c>
      <c r="N1118" s="1805" t="s">
        <v>10</v>
      </c>
      <c r="O1118" s="1805" t="s">
        <v>10</v>
      </c>
      <c r="P1118" s="1805" t="s">
        <v>10</v>
      </c>
      <c r="Q1118" s="1805" t="s">
        <v>10</v>
      </c>
      <c r="R1118" s="1805" t="s">
        <v>10</v>
      </c>
      <c r="S1118" s="1819" t="s">
        <v>10</v>
      </c>
      <c r="T1118" s="1819">
        <v>3.8050000000000002</v>
      </c>
      <c r="U1118" s="1819" t="s">
        <v>10</v>
      </c>
      <c r="V1118" s="1821" t="s">
        <v>10</v>
      </c>
    </row>
    <row r="1119" spans="1:22" ht="3.95" customHeight="1" x14ac:dyDescent="0.2">
      <c r="B1119" s="1852"/>
      <c r="C1119" s="1809"/>
      <c r="D1119" s="1809"/>
    </row>
    <row r="1120" spans="1:22" ht="63" customHeight="1" x14ac:dyDescent="0.2">
      <c r="B1120" s="2004" t="s">
        <v>724</v>
      </c>
      <c r="C1120" s="2005"/>
      <c r="D1120" s="2005"/>
      <c r="E1120" s="2005"/>
      <c r="F1120" s="2005"/>
      <c r="G1120" s="2005"/>
      <c r="H1120" s="2005"/>
      <c r="I1120" s="2005"/>
      <c r="J1120" s="2005"/>
      <c r="K1120" s="2005"/>
      <c r="L1120" s="2005"/>
      <c r="M1120" s="2005"/>
      <c r="N1120" s="2005"/>
      <c r="O1120" s="2005"/>
      <c r="P1120" s="2005"/>
      <c r="Q1120" s="2005"/>
      <c r="R1120" s="2005"/>
      <c r="S1120" s="1822"/>
      <c r="T1120" s="1822"/>
      <c r="U1120" s="1822"/>
    </row>
    <row r="1121" spans="1:22" ht="15" x14ac:dyDescent="0.2">
      <c r="B1121" s="1797"/>
      <c r="H1121" s="1782"/>
      <c r="V1121" s="1811"/>
    </row>
    <row r="1122" spans="1:22" ht="63" customHeight="1" x14ac:dyDescent="0.2">
      <c r="A1122" s="1785" t="s">
        <v>725</v>
      </c>
      <c r="B1122" s="2001" t="s">
        <v>726</v>
      </c>
      <c r="C1122" s="2002"/>
      <c r="D1122" s="2002"/>
      <c r="E1122" s="2002"/>
      <c r="F1122" s="2002"/>
      <c r="G1122" s="2002"/>
      <c r="H1122" s="2002"/>
      <c r="I1122" s="2002"/>
      <c r="J1122" s="2002"/>
      <c r="K1122" s="2002"/>
      <c r="L1122" s="2002"/>
      <c r="M1122" s="2002"/>
      <c r="N1122" s="2002"/>
      <c r="O1122" s="2002"/>
      <c r="P1122" s="2002"/>
      <c r="Q1122" s="2002"/>
      <c r="R1122" s="2003"/>
      <c r="S1122" s="1900"/>
      <c r="T1122" s="1900"/>
      <c r="U1122" s="1900"/>
      <c r="V1122" s="1901"/>
    </row>
    <row r="1123" spans="1:22" ht="45" x14ac:dyDescent="0.2">
      <c r="A1123" s="1787"/>
      <c r="B1123" s="1877" t="s">
        <v>68</v>
      </c>
      <c r="C1123" s="1918" t="s">
        <v>6</v>
      </c>
      <c r="D1123" s="1918" t="s">
        <v>7</v>
      </c>
      <c r="E1123" s="1918" t="s">
        <v>8</v>
      </c>
      <c r="F1123" s="1919" t="s">
        <v>140</v>
      </c>
      <c r="G1123" s="1919" t="s">
        <v>180</v>
      </c>
      <c r="H1123" s="1919" t="s">
        <v>224</v>
      </c>
      <c r="I1123" s="1920" t="s">
        <v>235</v>
      </c>
      <c r="J1123" s="1920" t="s">
        <v>288</v>
      </c>
      <c r="K1123" s="1920" t="s">
        <v>323</v>
      </c>
      <c r="L1123" s="1920" t="s">
        <v>335</v>
      </c>
      <c r="M1123" s="1921" t="s">
        <v>386</v>
      </c>
      <c r="N1123" s="1922" t="s">
        <v>410</v>
      </c>
      <c r="O1123" s="1922" t="s">
        <v>425</v>
      </c>
      <c r="P1123" s="1922" t="s">
        <v>458</v>
      </c>
      <c r="Q1123" s="1927" t="s">
        <v>600</v>
      </c>
      <c r="R1123" s="1792" t="s">
        <v>653</v>
      </c>
      <c r="S1123" s="1793" t="s">
        <v>660</v>
      </c>
      <c r="T1123" s="1793" t="s">
        <v>700</v>
      </c>
      <c r="U1123" s="1793" t="s">
        <v>704</v>
      </c>
      <c r="V1123" s="1794" t="s">
        <v>706</v>
      </c>
    </row>
    <row r="1124" spans="1:22" ht="15" x14ac:dyDescent="0.2">
      <c r="A1124" s="1811"/>
      <c r="B1124" s="1796" t="s">
        <v>718</v>
      </c>
      <c r="C1124" s="1903" t="s">
        <v>10</v>
      </c>
      <c r="D1124" s="1903" t="s">
        <v>10</v>
      </c>
      <c r="E1124" s="1903" t="s">
        <v>10</v>
      </c>
      <c r="F1124" s="1903" t="s">
        <v>10</v>
      </c>
      <c r="G1124" s="1903" t="s">
        <v>10</v>
      </c>
      <c r="H1124" s="1903" t="s">
        <v>10</v>
      </c>
      <c r="I1124" s="1903" t="s">
        <v>10</v>
      </c>
      <c r="J1124" s="1903" t="s">
        <v>10</v>
      </c>
      <c r="K1124" s="1903" t="s">
        <v>10</v>
      </c>
      <c r="L1124" s="1903" t="s">
        <v>10</v>
      </c>
      <c r="M1124" s="1903" t="s">
        <v>10</v>
      </c>
      <c r="N1124" s="1903" t="s">
        <v>10</v>
      </c>
      <c r="O1124" s="1903" t="s">
        <v>10</v>
      </c>
      <c r="P1124" s="1903" t="s">
        <v>10</v>
      </c>
      <c r="Q1124" s="1903" t="s">
        <v>10</v>
      </c>
      <c r="R1124" s="1903" t="s">
        <v>10</v>
      </c>
      <c r="S1124" s="1898" t="s">
        <v>10</v>
      </c>
      <c r="T1124" s="1816">
        <v>52.021000000000001</v>
      </c>
      <c r="U1124" s="1816" t="s">
        <v>10</v>
      </c>
      <c r="V1124" s="1865" t="s">
        <v>10</v>
      </c>
    </row>
    <row r="1125" spans="1:22" ht="15" x14ac:dyDescent="0.2">
      <c r="A1125" s="1811"/>
      <c r="B1125" s="1863" t="s">
        <v>719</v>
      </c>
      <c r="C1125" s="1798" t="s">
        <v>10</v>
      </c>
      <c r="D1125" s="1798" t="s">
        <v>10</v>
      </c>
      <c r="E1125" s="1798" t="s">
        <v>10</v>
      </c>
      <c r="F1125" s="1798" t="s">
        <v>10</v>
      </c>
      <c r="G1125" s="1798" t="s">
        <v>10</v>
      </c>
      <c r="H1125" s="1798" t="s">
        <v>10</v>
      </c>
      <c r="I1125" s="1798" t="s">
        <v>10</v>
      </c>
      <c r="J1125" s="1798" t="s">
        <v>10</v>
      </c>
      <c r="K1125" s="1798" t="s">
        <v>10</v>
      </c>
      <c r="L1125" s="1798" t="s">
        <v>10</v>
      </c>
      <c r="M1125" s="1798" t="s">
        <v>10</v>
      </c>
      <c r="N1125" s="1798" t="s">
        <v>10</v>
      </c>
      <c r="O1125" s="1798" t="s">
        <v>10</v>
      </c>
      <c r="P1125" s="1798" t="s">
        <v>10</v>
      </c>
      <c r="Q1125" s="1798" t="s">
        <v>10</v>
      </c>
      <c r="R1125" s="1798" t="s">
        <v>10</v>
      </c>
      <c r="S1125" s="1816" t="s">
        <v>10</v>
      </c>
      <c r="T1125" s="1816">
        <v>2.54</v>
      </c>
      <c r="U1125" s="1816" t="s">
        <v>10</v>
      </c>
      <c r="V1125" s="1818" t="s">
        <v>10</v>
      </c>
    </row>
    <row r="1126" spans="1:22" ht="15" x14ac:dyDescent="0.2">
      <c r="A1126" s="1811"/>
      <c r="B1126" s="1863" t="s">
        <v>720</v>
      </c>
      <c r="C1126" s="1798" t="s">
        <v>10</v>
      </c>
      <c r="D1126" s="1798" t="s">
        <v>10</v>
      </c>
      <c r="E1126" s="1798" t="s">
        <v>10</v>
      </c>
      <c r="F1126" s="1798" t="s">
        <v>10</v>
      </c>
      <c r="G1126" s="1798" t="s">
        <v>10</v>
      </c>
      <c r="H1126" s="1798" t="s">
        <v>10</v>
      </c>
      <c r="I1126" s="1798" t="s">
        <v>10</v>
      </c>
      <c r="J1126" s="1798" t="s">
        <v>10</v>
      </c>
      <c r="K1126" s="1798" t="s">
        <v>10</v>
      </c>
      <c r="L1126" s="1798" t="s">
        <v>10</v>
      </c>
      <c r="M1126" s="1798" t="s">
        <v>10</v>
      </c>
      <c r="N1126" s="1798" t="s">
        <v>10</v>
      </c>
      <c r="O1126" s="1798" t="s">
        <v>10</v>
      </c>
      <c r="P1126" s="1798" t="s">
        <v>10</v>
      </c>
      <c r="Q1126" s="1798" t="s">
        <v>10</v>
      </c>
      <c r="R1126" s="1798" t="s">
        <v>10</v>
      </c>
      <c r="S1126" s="1816" t="s">
        <v>10</v>
      </c>
      <c r="T1126" s="1816">
        <v>3.1520000000000001</v>
      </c>
      <c r="U1126" s="1816" t="s">
        <v>10</v>
      </c>
      <c r="V1126" s="1818" t="s">
        <v>10</v>
      </c>
    </row>
    <row r="1127" spans="1:22" ht="15" x14ac:dyDescent="0.2">
      <c r="A1127" s="1811"/>
      <c r="B1127" s="1863" t="s">
        <v>721</v>
      </c>
      <c r="C1127" s="1798" t="s">
        <v>10</v>
      </c>
      <c r="D1127" s="1798" t="s">
        <v>10</v>
      </c>
      <c r="E1127" s="1798" t="s">
        <v>10</v>
      </c>
      <c r="F1127" s="1798" t="s">
        <v>10</v>
      </c>
      <c r="G1127" s="1798" t="s">
        <v>10</v>
      </c>
      <c r="H1127" s="1798" t="s">
        <v>10</v>
      </c>
      <c r="I1127" s="1798" t="s">
        <v>10</v>
      </c>
      <c r="J1127" s="1798" t="s">
        <v>10</v>
      </c>
      <c r="K1127" s="1798" t="s">
        <v>10</v>
      </c>
      <c r="L1127" s="1798" t="s">
        <v>10</v>
      </c>
      <c r="M1127" s="1798" t="s">
        <v>10</v>
      </c>
      <c r="N1127" s="1798" t="s">
        <v>10</v>
      </c>
      <c r="O1127" s="1798" t="s">
        <v>10</v>
      </c>
      <c r="P1127" s="1798" t="s">
        <v>10</v>
      </c>
      <c r="Q1127" s="1798" t="s">
        <v>10</v>
      </c>
      <c r="R1127" s="1798" t="s">
        <v>10</v>
      </c>
      <c r="S1127" s="1816" t="s">
        <v>10</v>
      </c>
      <c r="T1127" s="1816">
        <v>3.4809999999999999</v>
      </c>
      <c r="U1127" s="1816" t="s">
        <v>10</v>
      </c>
      <c r="V1127" s="1818" t="s">
        <v>10</v>
      </c>
    </row>
    <row r="1128" spans="1:22" ht="15" x14ac:dyDescent="0.2">
      <c r="A1128" s="1811"/>
      <c r="B1128" s="1914" t="s">
        <v>722</v>
      </c>
      <c r="C1128" s="1798" t="s">
        <v>10</v>
      </c>
      <c r="D1128" s="1798" t="s">
        <v>10</v>
      </c>
      <c r="E1128" s="1798" t="s">
        <v>10</v>
      </c>
      <c r="F1128" s="1798" t="s">
        <v>10</v>
      </c>
      <c r="G1128" s="1798" t="s">
        <v>10</v>
      </c>
      <c r="H1128" s="1798" t="s">
        <v>10</v>
      </c>
      <c r="I1128" s="1798" t="s">
        <v>10</v>
      </c>
      <c r="J1128" s="1798" t="s">
        <v>10</v>
      </c>
      <c r="K1128" s="1798" t="s">
        <v>10</v>
      </c>
      <c r="L1128" s="1798" t="s">
        <v>10</v>
      </c>
      <c r="M1128" s="1798" t="s">
        <v>10</v>
      </c>
      <c r="N1128" s="1798" t="s">
        <v>10</v>
      </c>
      <c r="O1128" s="1798" t="s">
        <v>10</v>
      </c>
      <c r="P1128" s="1798" t="s">
        <v>10</v>
      </c>
      <c r="Q1128" s="1798" t="s">
        <v>10</v>
      </c>
      <c r="R1128" s="1798" t="s">
        <v>10</v>
      </c>
      <c r="S1128" s="1816" t="s">
        <v>10</v>
      </c>
      <c r="T1128" s="1816">
        <v>3.468</v>
      </c>
      <c r="U1128" s="1816" t="s">
        <v>10</v>
      </c>
      <c r="V1128" s="1818" t="s">
        <v>10</v>
      </c>
    </row>
    <row r="1129" spans="1:22" ht="15" x14ac:dyDescent="0.2">
      <c r="A1129" s="1811"/>
      <c r="B1129" s="1915" t="s">
        <v>723</v>
      </c>
      <c r="C1129" s="1805" t="s">
        <v>10</v>
      </c>
      <c r="D1129" s="1805" t="s">
        <v>10</v>
      </c>
      <c r="E1129" s="1805" t="s">
        <v>10</v>
      </c>
      <c r="F1129" s="1805" t="s">
        <v>10</v>
      </c>
      <c r="G1129" s="1805" t="s">
        <v>10</v>
      </c>
      <c r="H1129" s="1805" t="s">
        <v>10</v>
      </c>
      <c r="I1129" s="1805" t="s">
        <v>10</v>
      </c>
      <c r="J1129" s="1805" t="s">
        <v>10</v>
      </c>
      <c r="K1129" s="1805" t="s">
        <v>10</v>
      </c>
      <c r="L1129" s="1805" t="s">
        <v>10</v>
      </c>
      <c r="M1129" s="1805" t="s">
        <v>10</v>
      </c>
      <c r="N1129" s="1805" t="s">
        <v>10</v>
      </c>
      <c r="O1129" s="1805" t="s">
        <v>10</v>
      </c>
      <c r="P1129" s="1805" t="s">
        <v>10</v>
      </c>
      <c r="Q1129" s="1805" t="s">
        <v>10</v>
      </c>
      <c r="R1129" s="1805" t="s">
        <v>10</v>
      </c>
      <c r="S1129" s="1819" t="s">
        <v>10</v>
      </c>
      <c r="T1129" s="1819">
        <v>35.337000000000003</v>
      </c>
      <c r="U1129" s="1819" t="s">
        <v>10</v>
      </c>
      <c r="V1129" s="1821" t="s">
        <v>10</v>
      </c>
    </row>
    <row r="1130" spans="1:22" ht="3.95" customHeight="1" x14ac:dyDescent="0.2">
      <c r="B1130" s="1852"/>
      <c r="C1130" s="1809"/>
      <c r="D1130" s="1809"/>
    </row>
    <row r="1131" spans="1:22" ht="63" customHeight="1" x14ac:dyDescent="0.2">
      <c r="B1131" s="2004" t="s">
        <v>724</v>
      </c>
      <c r="C1131" s="2005"/>
      <c r="D1131" s="2005"/>
      <c r="E1131" s="2005"/>
      <c r="F1131" s="2005"/>
      <c r="G1131" s="2005"/>
      <c r="H1131" s="2005"/>
      <c r="I1131" s="2005"/>
      <c r="J1131" s="2005"/>
      <c r="K1131" s="2005"/>
      <c r="L1131" s="2005"/>
      <c r="M1131" s="2005"/>
      <c r="N1131" s="2005"/>
      <c r="O1131" s="2005"/>
      <c r="P1131" s="2005"/>
      <c r="Q1131" s="2005"/>
      <c r="R1131" s="2005"/>
      <c r="S1131" s="1822"/>
      <c r="T1131" s="1822"/>
      <c r="U1131" s="1822"/>
    </row>
    <row r="1132" spans="1:22" ht="15" x14ac:dyDescent="0.2">
      <c r="B1132" s="1797"/>
      <c r="H1132" s="1782"/>
      <c r="V1132" s="1811"/>
    </row>
    <row r="1133" spans="1:22" ht="63" customHeight="1" x14ac:dyDescent="0.2">
      <c r="A1133" s="1785" t="s">
        <v>727</v>
      </c>
      <c r="B1133" s="2001" t="s">
        <v>728</v>
      </c>
      <c r="C1133" s="2002"/>
      <c r="D1133" s="2002"/>
      <c r="E1133" s="2002"/>
      <c r="F1133" s="2002"/>
      <c r="G1133" s="2002"/>
      <c r="H1133" s="2002"/>
      <c r="I1133" s="2002"/>
      <c r="J1133" s="2002"/>
      <c r="K1133" s="2002"/>
      <c r="L1133" s="2002"/>
      <c r="M1133" s="2002"/>
      <c r="N1133" s="2002"/>
      <c r="O1133" s="2002"/>
      <c r="P1133" s="2002"/>
      <c r="Q1133" s="2002"/>
      <c r="R1133" s="2003"/>
      <c r="S1133" s="1900"/>
      <c r="T1133" s="1900"/>
      <c r="U1133" s="1900"/>
      <c r="V1133" s="1901"/>
    </row>
    <row r="1134" spans="1:22" ht="45" x14ac:dyDescent="0.2">
      <c r="A1134" s="1787"/>
      <c r="B1134" s="1877" t="s">
        <v>68</v>
      </c>
      <c r="C1134" s="1918" t="s">
        <v>6</v>
      </c>
      <c r="D1134" s="1918" t="s">
        <v>7</v>
      </c>
      <c r="E1134" s="1918" t="s">
        <v>8</v>
      </c>
      <c r="F1134" s="1919" t="s">
        <v>140</v>
      </c>
      <c r="G1134" s="1919" t="s">
        <v>180</v>
      </c>
      <c r="H1134" s="1919" t="s">
        <v>224</v>
      </c>
      <c r="I1134" s="1920" t="s">
        <v>235</v>
      </c>
      <c r="J1134" s="1920" t="s">
        <v>288</v>
      </c>
      <c r="K1134" s="1920" t="s">
        <v>323</v>
      </c>
      <c r="L1134" s="1920" t="s">
        <v>335</v>
      </c>
      <c r="M1134" s="1921" t="s">
        <v>386</v>
      </c>
      <c r="N1134" s="1922" t="s">
        <v>410</v>
      </c>
      <c r="O1134" s="1922" t="s">
        <v>425</v>
      </c>
      <c r="P1134" s="1922" t="s">
        <v>458</v>
      </c>
      <c r="Q1134" s="1927" t="s">
        <v>600</v>
      </c>
      <c r="R1134" s="1792" t="s">
        <v>653</v>
      </c>
      <c r="S1134" s="1793" t="s">
        <v>660</v>
      </c>
      <c r="T1134" s="1793" t="s">
        <v>700</v>
      </c>
      <c r="U1134" s="1793" t="s">
        <v>704</v>
      </c>
      <c r="V1134" s="1794" t="s">
        <v>706</v>
      </c>
    </row>
    <row r="1135" spans="1:22" ht="15" x14ac:dyDescent="0.2">
      <c r="A1135" s="1811"/>
      <c r="B1135" s="1796" t="s">
        <v>718</v>
      </c>
      <c r="C1135" s="1903" t="s">
        <v>10</v>
      </c>
      <c r="D1135" s="1903" t="s">
        <v>10</v>
      </c>
      <c r="E1135" s="1903" t="s">
        <v>10</v>
      </c>
      <c r="F1135" s="1903" t="s">
        <v>10</v>
      </c>
      <c r="G1135" s="1903" t="s">
        <v>10</v>
      </c>
      <c r="H1135" s="1903" t="s">
        <v>10</v>
      </c>
      <c r="I1135" s="1903" t="s">
        <v>10</v>
      </c>
      <c r="J1135" s="1903" t="s">
        <v>10</v>
      </c>
      <c r="K1135" s="1903" t="s">
        <v>10</v>
      </c>
      <c r="L1135" s="1903" t="s">
        <v>10</v>
      </c>
      <c r="M1135" s="1903" t="s">
        <v>10</v>
      </c>
      <c r="N1135" s="1903" t="s">
        <v>10</v>
      </c>
      <c r="O1135" s="1903" t="s">
        <v>10</v>
      </c>
      <c r="P1135" s="1903" t="s">
        <v>10</v>
      </c>
      <c r="Q1135" s="1903" t="s">
        <v>10</v>
      </c>
      <c r="R1135" s="1903" t="s">
        <v>10</v>
      </c>
      <c r="S1135" s="1898" t="s">
        <v>10</v>
      </c>
      <c r="T1135" s="1816">
        <v>63.689309999999999</v>
      </c>
      <c r="U1135" s="1816" t="s">
        <v>10</v>
      </c>
      <c r="V1135" s="1865" t="s">
        <v>10</v>
      </c>
    </row>
    <row r="1136" spans="1:22" ht="15" x14ac:dyDescent="0.2">
      <c r="A1136" s="1811"/>
      <c r="B1136" s="1863" t="s">
        <v>719</v>
      </c>
      <c r="C1136" s="1798" t="s">
        <v>10</v>
      </c>
      <c r="D1136" s="1798" t="s">
        <v>10</v>
      </c>
      <c r="E1136" s="1798" t="s">
        <v>10</v>
      </c>
      <c r="F1136" s="1798" t="s">
        <v>10</v>
      </c>
      <c r="G1136" s="1798" t="s">
        <v>10</v>
      </c>
      <c r="H1136" s="1798" t="s">
        <v>10</v>
      </c>
      <c r="I1136" s="1798" t="s">
        <v>10</v>
      </c>
      <c r="J1136" s="1798" t="s">
        <v>10</v>
      </c>
      <c r="K1136" s="1798" t="s">
        <v>10</v>
      </c>
      <c r="L1136" s="1798" t="s">
        <v>10</v>
      </c>
      <c r="M1136" s="1798" t="s">
        <v>10</v>
      </c>
      <c r="N1136" s="1798" t="s">
        <v>10</v>
      </c>
      <c r="O1136" s="1798" t="s">
        <v>10</v>
      </c>
      <c r="P1136" s="1798" t="s">
        <v>10</v>
      </c>
      <c r="Q1136" s="1798" t="s">
        <v>10</v>
      </c>
      <c r="R1136" s="1798" t="s">
        <v>10</v>
      </c>
      <c r="S1136" s="1816" t="s">
        <v>10</v>
      </c>
      <c r="T1136" s="1816">
        <v>6.6415839999999999</v>
      </c>
      <c r="U1136" s="1816" t="s">
        <v>10</v>
      </c>
      <c r="V1136" s="1818" t="s">
        <v>10</v>
      </c>
    </row>
    <row r="1137" spans="1:22" ht="15" x14ac:dyDescent="0.2">
      <c r="A1137" s="1811"/>
      <c r="B1137" s="1863" t="s">
        <v>720</v>
      </c>
      <c r="C1137" s="1798" t="s">
        <v>10</v>
      </c>
      <c r="D1137" s="1798" t="s">
        <v>10</v>
      </c>
      <c r="E1137" s="1798" t="s">
        <v>10</v>
      </c>
      <c r="F1137" s="1798" t="s">
        <v>10</v>
      </c>
      <c r="G1137" s="1798" t="s">
        <v>10</v>
      </c>
      <c r="H1137" s="1798" t="s">
        <v>10</v>
      </c>
      <c r="I1137" s="1798" t="s">
        <v>10</v>
      </c>
      <c r="J1137" s="1798" t="s">
        <v>10</v>
      </c>
      <c r="K1137" s="1798" t="s">
        <v>10</v>
      </c>
      <c r="L1137" s="1798" t="s">
        <v>10</v>
      </c>
      <c r="M1137" s="1798" t="s">
        <v>10</v>
      </c>
      <c r="N1137" s="1798" t="s">
        <v>10</v>
      </c>
      <c r="O1137" s="1798" t="s">
        <v>10</v>
      </c>
      <c r="P1137" s="1798" t="s">
        <v>10</v>
      </c>
      <c r="Q1137" s="1798" t="s">
        <v>10</v>
      </c>
      <c r="R1137" s="1798" t="s">
        <v>10</v>
      </c>
      <c r="S1137" s="1816" t="s">
        <v>10</v>
      </c>
      <c r="T1137" s="1816">
        <v>11.155049999999999</v>
      </c>
      <c r="U1137" s="1816" t="s">
        <v>10</v>
      </c>
      <c r="V1137" s="1818" t="s">
        <v>10</v>
      </c>
    </row>
    <row r="1138" spans="1:22" ht="15" x14ac:dyDescent="0.2">
      <c r="A1138" s="1811"/>
      <c r="B1138" s="1863" t="s">
        <v>721</v>
      </c>
      <c r="C1138" s="1798" t="s">
        <v>10</v>
      </c>
      <c r="D1138" s="1798" t="s">
        <v>10</v>
      </c>
      <c r="E1138" s="1798" t="s">
        <v>10</v>
      </c>
      <c r="F1138" s="1798" t="s">
        <v>10</v>
      </c>
      <c r="G1138" s="1798" t="s">
        <v>10</v>
      </c>
      <c r="H1138" s="1798" t="s">
        <v>10</v>
      </c>
      <c r="I1138" s="1798" t="s">
        <v>10</v>
      </c>
      <c r="J1138" s="1798" t="s">
        <v>10</v>
      </c>
      <c r="K1138" s="1798" t="s">
        <v>10</v>
      </c>
      <c r="L1138" s="1798" t="s">
        <v>10</v>
      </c>
      <c r="M1138" s="1798" t="s">
        <v>10</v>
      </c>
      <c r="N1138" s="1798" t="s">
        <v>10</v>
      </c>
      <c r="O1138" s="1798" t="s">
        <v>10</v>
      </c>
      <c r="P1138" s="1798" t="s">
        <v>10</v>
      </c>
      <c r="Q1138" s="1798" t="s">
        <v>10</v>
      </c>
      <c r="R1138" s="1798" t="s">
        <v>10</v>
      </c>
      <c r="S1138" s="1816" t="s">
        <v>10</v>
      </c>
      <c r="T1138" s="1816">
        <v>8.8421529999999997</v>
      </c>
      <c r="U1138" s="1816" t="s">
        <v>10</v>
      </c>
      <c r="V1138" s="1818" t="s">
        <v>10</v>
      </c>
    </row>
    <row r="1139" spans="1:22" ht="15" x14ac:dyDescent="0.2">
      <c r="A1139" s="1811"/>
      <c r="B1139" s="1914" t="s">
        <v>722</v>
      </c>
      <c r="C1139" s="1798" t="s">
        <v>10</v>
      </c>
      <c r="D1139" s="1798" t="s">
        <v>10</v>
      </c>
      <c r="E1139" s="1798" t="s">
        <v>10</v>
      </c>
      <c r="F1139" s="1798" t="s">
        <v>10</v>
      </c>
      <c r="G1139" s="1798" t="s">
        <v>10</v>
      </c>
      <c r="H1139" s="1798" t="s">
        <v>10</v>
      </c>
      <c r="I1139" s="1798" t="s">
        <v>10</v>
      </c>
      <c r="J1139" s="1798" t="s">
        <v>10</v>
      </c>
      <c r="K1139" s="1798" t="s">
        <v>10</v>
      </c>
      <c r="L1139" s="1798" t="s">
        <v>10</v>
      </c>
      <c r="M1139" s="1798" t="s">
        <v>10</v>
      </c>
      <c r="N1139" s="1798" t="s">
        <v>10</v>
      </c>
      <c r="O1139" s="1798" t="s">
        <v>10</v>
      </c>
      <c r="P1139" s="1798" t="s">
        <v>10</v>
      </c>
      <c r="Q1139" s="1798" t="s">
        <v>10</v>
      </c>
      <c r="R1139" s="1798" t="s">
        <v>10</v>
      </c>
      <c r="S1139" s="1816" t="s">
        <v>10</v>
      </c>
      <c r="T1139" s="1816">
        <v>3.2615530000000001</v>
      </c>
      <c r="U1139" s="1816" t="s">
        <v>10</v>
      </c>
      <c r="V1139" s="1818" t="s">
        <v>10</v>
      </c>
    </row>
    <row r="1140" spans="1:22" ht="15" x14ac:dyDescent="0.2">
      <c r="A1140" s="1811"/>
      <c r="B1140" s="1915" t="s">
        <v>723</v>
      </c>
      <c r="C1140" s="1805" t="s">
        <v>10</v>
      </c>
      <c r="D1140" s="1805" t="s">
        <v>10</v>
      </c>
      <c r="E1140" s="1805" t="s">
        <v>10</v>
      </c>
      <c r="F1140" s="1805" t="s">
        <v>10</v>
      </c>
      <c r="G1140" s="1805" t="s">
        <v>10</v>
      </c>
      <c r="H1140" s="1805" t="s">
        <v>10</v>
      </c>
      <c r="I1140" s="1805" t="s">
        <v>10</v>
      </c>
      <c r="J1140" s="1805" t="s">
        <v>10</v>
      </c>
      <c r="K1140" s="1805" t="s">
        <v>10</v>
      </c>
      <c r="L1140" s="1805" t="s">
        <v>10</v>
      </c>
      <c r="M1140" s="1805" t="s">
        <v>10</v>
      </c>
      <c r="N1140" s="1805" t="s">
        <v>10</v>
      </c>
      <c r="O1140" s="1805" t="s">
        <v>10</v>
      </c>
      <c r="P1140" s="1805" t="s">
        <v>10</v>
      </c>
      <c r="Q1140" s="1805" t="s">
        <v>10</v>
      </c>
      <c r="R1140" s="1805" t="s">
        <v>10</v>
      </c>
      <c r="S1140" s="1819" t="s">
        <v>10</v>
      </c>
      <c r="T1140" s="1819">
        <v>6.4103510000000004</v>
      </c>
      <c r="U1140" s="1819" t="s">
        <v>10</v>
      </c>
      <c r="V1140" s="1821" t="s">
        <v>10</v>
      </c>
    </row>
    <row r="1141" spans="1:22" ht="3.95" customHeight="1" x14ac:dyDescent="0.2">
      <c r="B1141" s="1852"/>
      <c r="C1141" s="1809"/>
      <c r="D1141" s="1809"/>
    </row>
    <row r="1142" spans="1:22" ht="63" customHeight="1" x14ac:dyDescent="0.2">
      <c r="B1142" s="2004" t="s">
        <v>724</v>
      </c>
      <c r="C1142" s="2005"/>
      <c r="D1142" s="2005"/>
      <c r="E1142" s="2005"/>
      <c r="F1142" s="2005"/>
      <c r="G1142" s="2005"/>
      <c r="H1142" s="2005"/>
      <c r="I1142" s="2005"/>
      <c r="J1142" s="2005"/>
      <c r="K1142" s="2005"/>
      <c r="L1142" s="2005"/>
      <c r="M1142" s="2005"/>
      <c r="N1142" s="2005"/>
      <c r="O1142" s="2005"/>
      <c r="P1142" s="2005"/>
      <c r="Q1142" s="2005"/>
      <c r="R1142" s="2005"/>
      <c r="S1142" s="1822"/>
      <c r="T1142" s="1822"/>
      <c r="U1142" s="1822"/>
    </row>
    <row r="1143" spans="1:22" ht="15" x14ac:dyDescent="0.2">
      <c r="B1143" s="1797"/>
      <c r="H1143" s="1782"/>
      <c r="V1143" s="1811"/>
    </row>
    <row r="1144" spans="1:22" ht="63" customHeight="1" x14ac:dyDescent="0.2">
      <c r="A1144" s="1785" t="s">
        <v>729</v>
      </c>
      <c r="B1144" s="2001" t="s">
        <v>730</v>
      </c>
      <c r="C1144" s="2002"/>
      <c r="D1144" s="2002"/>
      <c r="E1144" s="2002"/>
      <c r="F1144" s="2002"/>
      <c r="G1144" s="2002"/>
      <c r="H1144" s="2002"/>
      <c r="I1144" s="2002"/>
      <c r="J1144" s="2002"/>
      <c r="K1144" s="2002"/>
      <c r="L1144" s="2002"/>
      <c r="M1144" s="2002"/>
      <c r="N1144" s="2002"/>
      <c r="O1144" s="2002"/>
      <c r="P1144" s="2002"/>
      <c r="Q1144" s="2002"/>
      <c r="R1144" s="2003"/>
      <c r="S1144" s="1900"/>
      <c r="T1144" s="1900"/>
      <c r="U1144" s="1900"/>
      <c r="V1144" s="1901"/>
    </row>
    <row r="1145" spans="1:22" ht="45" x14ac:dyDescent="0.2">
      <c r="A1145" s="1787"/>
      <c r="B1145" s="1877" t="s">
        <v>68</v>
      </c>
      <c r="C1145" s="1918" t="s">
        <v>6</v>
      </c>
      <c r="D1145" s="1918" t="s">
        <v>7</v>
      </c>
      <c r="E1145" s="1918" t="s">
        <v>8</v>
      </c>
      <c r="F1145" s="1919" t="s">
        <v>140</v>
      </c>
      <c r="G1145" s="1919" t="s">
        <v>180</v>
      </c>
      <c r="H1145" s="1919" t="s">
        <v>224</v>
      </c>
      <c r="I1145" s="1920" t="s">
        <v>235</v>
      </c>
      <c r="J1145" s="1920" t="s">
        <v>288</v>
      </c>
      <c r="K1145" s="1920" t="s">
        <v>323</v>
      </c>
      <c r="L1145" s="1920" t="s">
        <v>335</v>
      </c>
      <c r="M1145" s="1921" t="s">
        <v>386</v>
      </c>
      <c r="N1145" s="1922" t="s">
        <v>410</v>
      </c>
      <c r="O1145" s="1922" t="s">
        <v>425</v>
      </c>
      <c r="P1145" s="1922" t="s">
        <v>458</v>
      </c>
      <c r="Q1145" s="1927" t="s">
        <v>600</v>
      </c>
      <c r="R1145" s="1792" t="s">
        <v>653</v>
      </c>
      <c r="S1145" s="1793" t="s">
        <v>660</v>
      </c>
      <c r="T1145" s="1793" t="s">
        <v>700</v>
      </c>
      <c r="U1145" s="1793" t="s">
        <v>704</v>
      </c>
      <c r="V1145" s="1794" t="s">
        <v>706</v>
      </c>
    </row>
    <row r="1146" spans="1:22" ht="15" x14ac:dyDescent="0.2">
      <c r="A1146" s="1811"/>
      <c r="B1146" s="1796" t="s">
        <v>731</v>
      </c>
      <c r="C1146" s="1903" t="s">
        <v>10</v>
      </c>
      <c r="D1146" s="1903" t="s">
        <v>10</v>
      </c>
      <c r="E1146" s="1903" t="s">
        <v>10</v>
      </c>
      <c r="F1146" s="1903" t="s">
        <v>10</v>
      </c>
      <c r="G1146" s="1903" t="s">
        <v>10</v>
      </c>
      <c r="H1146" s="1903" t="s">
        <v>10</v>
      </c>
      <c r="I1146" s="1903" t="s">
        <v>10</v>
      </c>
      <c r="J1146" s="1903" t="s">
        <v>10</v>
      </c>
      <c r="K1146" s="1903" t="s">
        <v>10</v>
      </c>
      <c r="L1146" s="1903" t="s">
        <v>10</v>
      </c>
      <c r="M1146" s="1903" t="s">
        <v>10</v>
      </c>
      <c r="N1146" s="1903" t="s">
        <v>10</v>
      </c>
      <c r="O1146" s="1903" t="s">
        <v>10</v>
      </c>
      <c r="P1146" s="1903" t="s">
        <v>10</v>
      </c>
      <c r="Q1146" s="1903" t="s">
        <v>10</v>
      </c>
      <c r="R1146" s="1903" t="s">
        <v>10</v>
      </c>
      <c r="S1146" s="1898" t="s">
        <v>10</v>
      </c>
      <c r="T1146" s="1816">
        <v>51.762</v>
      </c>
      <c r="U1146" s="1816" t="s">
        <v>10</v>
      </c>
      <c r="V1146" s="1818" t="s">
        <v>10</v>
      </c>
    </row>
    <row r="1147" spans="1:22" ht="15" x14ac:dyDescent="0.2">
      <c r="A1147" s="1811"/>
      <c r="B1147" s="1863" t="s">
        <v>732</v>
      </c>
      <c r="C1147" s="1798" t="s">
        <v>10</v>
      </c>
      <c r="D1147" s="1798" t="s">
        <v>10</v>
      </c>
      <c r="E1147" s="1798" t="s">
        <v>10</v>
      </c>
      <c r="F1147" s="1798" t="s">
        <v>10</v>
      </c>
      <c r="G1147" s="1798" t="s">
        <v>10</v>
      </c>
      <c r="H1147" s="1798" t="s">
        <v>10</v>
      </c>
      <c r="I1147" s="1798" t="s">
        <v>10</v>
      </c>
      <c r="J1147" s="1798" t="s">
        <v>10</v>
      </c>
      <c r="K1147" s="1798" t="s">
        <v>10</v>
      </c>
      <c r="L1147" s="1798" t="s">
        <v>10</v>
      </c>
      <c r="M1147" s="1798" t="s">
        <v>10</v>
      </c>
      <c r="N1147" s="1798" t="s">
        <v>10</v>
      </c>
      <c r="O1147" s="1798" t="s">
        <v>10</v>
      </c>
      <c r="P1147" s="1798" t="s">
        <v>10</v>
      </c>
      <c r="Q1147" s="1798" t="s">
        <v>10</v>
      </c>
      <c r="R1147" s="1798" t="s">
        <v>10</v>
      </c>
      <c r="S1147" s="1816" t="s">
        <v>10</v>
      </c>
      <c r="T1147" s="1816">
        <v>47.483000000000004</v>
      </c>
      <c r="U1147" s="1816" t="s">
        <v>10</v>
      </c>
      <c r="V1147" s="1818" t="s">
        <v>10</v>
      </c>
    </row>
    <row r="1148" spans="1:22" ht="15" x14ac:dyDescent="0.2">
      <c r="A1148" s="1811"/>
      <c r="B1148" s="1915" t="s">
        <v>733</v>
      </c>
      <c r="C1148" s="1805" t="s">
        <v>10</v>
      </c>
      <c r="D1148" s="1805" t="s">
        <v>10</v>
      </c>
      <c r="E1148" s="1805" t="s">
        <v>10</v>
      </c>
      <c r="F1148" s="1805" t="s">
        <v>10</v>
      </c>
      <c r="G1148" s="1805" t="s">
        <v>10</v>
      </c>
      <c r="H1148" s="1805" t="s">
        <v>10</v>
      </c>
      <c r="I1148" s="1805" t="s">
        <v>10</v>
      </c>
      <c r="J1148" s="1805" t="s">
        <v>10</v>
      </c>
      <c r="K1148" s="1805" t="s">
        <v>10</v>
      </c>
      <c r="L1148" s="1805" t="s">
        <v>10</v>
      </c>
      <c r="M1148" s="1805" t="s">
        <v>10</v>
      </c>
      <c r="N1148" s="1805" t="s">
        <v>10</v>
      </c>
      <c r="O1148" s="1805" t="s">
        <v>10</v>
      </c>
      <c r="P1148" s="1805" t="s">
        <v>10</v>
      </c>
      <c r="Q1148" s="1805" t="s">
        <v>10</v>
      </c>
      <c r="R1148" s="1805" t="s">
        <v>10</v>
      </c>
      <c r="S1148" s="1819" t="s">
        <v>10</v>
      </c>
      <c r="T1148" s="1819">
        <v>0.755</v>
      </c>
      <c r="U1148" s="1819" t="s">
        <v>10</v>
      </c>
      <c r="V1148" s="1821" t="s">
        <v>10</v>
      </c>
    </row>
    <row r="1149" spans="1:22" ht="3.95" customHeight="1" x14ac:dyDescent="0.2">
      <c r="B1149" s="1852"/>
      <c r="C1149" s="1809"/>
      <c r="D1149" s="1809"/>
    </row>
    <row r="1150" spans="1:22" ht="63" customHeight="1" x14ac:dyDescent="0.2">
      <c r="B1150" s="2004" t="s">
        <v>734</v>
      </c>
      <c r="C1150" s="2005"/>
      <c r="D1150" s="2005"/>
      <c r="E1150" s="2005"/>
      <c r="F1150" s="2005"/>
      <c r="G1150" s="2005"/>
      <c r="H1150" s="2005"/>
      <c r="I1150" s="2005"/>
      <c r="J1150" s="2005"/>
      <c r="K1150" s="2005"/>
      <c r="L1150" s="2005"/>
      <c r="M1150" s="2005"/>
      <c r="N1150" s="2005"/>
      <c r="O1150" s="2005"/>
      <c r="P1150" s="2005"/>
      <c r="Q1150" s="2005"/>
      <c r="R1150" s="2005"/>
      <c r="S1150" s="1822"/>
      <c r="T1150" s="1822"/>
      <c r="U1150" s="1822"/>
    </row>
    <row r="1151" spans="1:22" x14ac:dyDescent="0.2">
      <c r="B1151" s="1811"/>
    </row>
    <row r="1152" spans="1:22" ht="63" customHeight="1" x14ac:dyDescent="0.2">
      <c r="A1152" s="1785" t="s">
        <v>735</v>
      </c>
      <c r="B1152" s="2001" t="s">
        <v>736</v>
      </c>
      <c r="C1152" s="2002"/>
      <c r="D1152" s="2002"/>
      <c r="E1152" s="2002"/>
      <c r="F1152" s="2002"/>
      <c r="G1152" s="2002"/>
      <c r="H1152" s="2002"/>
      <c r="I1152" s="2002"/>
      <c r="J1152" s="2002"/>
      <c r="K1152" s="2002"/>
      <c r="L1152" s="2002"/>
      <c r="M1152" s="2002"/>
      <c r="N1152" s="2002"/>
      <c r="O1152" s="2002"/>
      <c r="P1152" s="2002"/>
      <c r="Q1152" s="2002"/>
      <c r="R1152" s="2003"/>
      <c r="S1152" s="1900"/>
      <c r="T1152" s="1900"/>
      <c r="U1152" s="1900"/>
      <c r="V1152" s="1901"/>
    </row>
    <row r="1153" spans="1:22" ht="45" x14ac:dyDescent="0.2">
      <c r="A1153" s="1787"/>
      <c r="B1153" s="1877" t="s">
        <v>68</v>
      </c>
      <c r="C1153" s="1918" t="s">
        <v>6</v>
      </c>
      <c r="D1153" s="1918" t="s">
        <v>7</v>
      </c>
      <c r="E1153" s="1918" t="s">
        <v>8</v>
      </c>
      <c r="F1153" s="1919" t="s">
        <v>140</v>
      </c>
      <c r="G1153" s="1919" t="s">
        <v>180</v>
      </c>
      <c r="H1153" s="1919" t="s">
        <v>224</v>
      </c>
      <c r="I1153" s="1920" t="s">
        <v>235</v>
      </c>
      <c r="J1153" s="1920" t="s">
        <v>288</v>
      </c>
      <c r="K1153" s="1920" t="s">
        <v>323</v>
      </c>
      <c r="L1153" s="1920" t="s">
        <v>335</v>
      </c>
      <c r="M1153" s="1921" t="s">
        <v>386</v>
      </c>
      <c r="N1153" s="1922" t="s">
        <v>410</v>
      </c>
      <c r="O1153" s="1922" t="s">
        <v>425</v>
      </c>
      <c r="P1153" s="1922" t="s">
        <v>458</v>
      </c>
      <c r="Q1153" s="1927" t="s">
        <v>600</v>
      </c>
      <c r="R1153" s="1792" t="s">
        <v>653</v>
      </c>
      <c r="S1153" s="1793" t="s">
        <v>660</v>
      </c>
      <c r="T1153" s="1793" t="s">
        <v>700</v>
      </c>
      <c r="U1153" s="1793" t="s">
        <v>704</v>
      </c>
      <c r="V1153" s="1794" t="s">
        <v>706</v>
      </c>
    </row>
    <row r="1154" spans="1:22" ht="15" x14ac:dyDescent="0.2">
      <c r="A1154" s="1811"/>
      <c r="B1154" s="1796" t="s">
        <v>731</v>
      </c>
      <c r="C1154" s="1903" t="s">
        <v>10</v>
      </c>
      <c r="D1154" s="1903" t="s">
        <v>10</v>
      </c>
      <c r="E1154" s="1903" t="s">
        <v>10</v>
      </c>
      <c r="F1154" s="1903" t="s">
        <v>10</v>
      </c>
      <c r="G1154" s="1903" t="s">
        <v>10</v>
      </c>
      <c r="H1154" s="1903" t="s">
        <v>10</v>
      </c>
      <c r="I1154" s="1903" t="s">
        <v>10</v>
      </c>
      <c r="J1154" s="1903" t="s">
        <v>10</v>
      </c>
      <c r="K1154" s="1903" t="s">
        <v>10</v>
      </c>
      <c r="L1154" s="1903" t="s">
        <v>10</v>
      </c>
      <c r="M1154" s="1903" t="s">
        <v>10</v>
      </c>
      <c r="N1154" s="1903" t="s">
        <v>10</v>
      </c>
      <c r="O1154" s="1903" t="s">
        <v>10</v>
      </c>
      <c r="P1154" s="1903" t="s">
        <v>10</v>
      </c>
      <c r="Q1154" s="1903" t="s">
        <v>10</v>
      </c>
      <c r="R1154" s="1903" t="s">
        <v>10</v>
      </c>
      <c r="S1154" s="1898" t="s">
        <v>10</v>
      </c>
      <c r="T1154" s="1816">
        <v>35.244999999999997</v>
      </c>
      <c r="U1154" s="1816" t="s">
        <v>10</v>
      </c>
      <c r="V1154" s="1818" t="s">
        <v>10</v>
      </c>
    </row>
    <row r="1155" spans="1:22" ht="15" x14ac:dyDescent="0.2">
      <c r="A1155" s="1811"/>
      <c r="B1155" s="1863" t="s">
        <v>732</v>
      </c>
      <c r="C1155" s="1798" t="s">
        <v>10</v>
      </c>
      <c r="D1155" s="1798" t="s">
        <v>10</v>
      </c>
      <c r="E1155" s="1798" t="s">
        <v>10</v>
      </c>
      <c r="F1155" s="1798" t="s">
        <v>10</v>
      </c>
      <c r="G1155" s="1798" t="s">
        <v>10</v>
      </c>
      <c r="H1155" s="1798" t="s">
        <v>10</v>
      </c>
      <c r="I1155" s="1798" t="s">
        <v>10</v>
      </c>
      <c r="J1155" s="1798" t="s">
        <v>10</v>
      </c>
      <c r="K1155" s="1798" t="s">
        <v>10</v>
      </c>
      <c r="L1155" s="1798" t="s">
        <v>10</v>
      </c>
      <c r="M1155" s="1798" t="s">
        <v>10</v>
      </c>
      <c r="N1155" s="1798" t="s">
        <v>10</v>
      </c>
      <c r="O1155" s="1798" t="s">
        <v>10</v>
      </c>
      <c r="P1155" s="1798" t="s">
        <v>10</v>
      </c>
      <c r="Q1155" s="1798" t="s">
        <v>10</v>
      </c>
      <c r="R1155" s="1798" t="s">
        <v>10</v>
      </c>
      <c r="S1155" s="1816" t="s">
        <v>10</v>
      </c>
      <c r="T1155" s="1816">
        <v>61.511000000000003</v>
      </c>
      <c r="U1155" s="1816" t="s">
        <v>10</v>
      </c>
      <c r="V1155" s="1818" t="s">
        <v>10</v>
      </c>
    </row>
    <row r="1156" spans="1:22" ht="15" x14ac:dyDescent="0.2">
      <c r="A1156" s="1811"/>
      <c r="B1156" s="1915" t="s">
        <v>733</v>
      </c>
      <c r="C1156" s="1805" t="s">
        <v>10</v>
      </c>
      <c r="D1156" s="1805" t="s">
        <v>10</v>
      </c>
      <c r="E1156" s="1805" t="s">
        <v>10</v>
      </c>
      <c r="F1156" s="1805" t="s">
        <v>10</v>
      </c>
      <c r="G1156" s="1805" t="s">
        <v>10</v>
      </c>
      <c r="H1156" s="1805" t="s">
        <v>10</v>
      </c>
      <c r="I1156" s="1805" t="s">
        <v>10</v>
      </c>
      <c r="J1156" s="1805" t="s">
        <v>10</v>
      </c>
      <c r="K1156" s="1805" t="s">
        <v>10</v>
      </c>
      <c r="L1156" s="1805" t="s">
        <v>10</v>
      </c>
      <c r="M1156" s="1805" t="s">
        <v>10</v>
      </c>
      <c r="N1156" s="1805" t="s">
        <v>10</v>
      </c>
      <c r="O1156" s="1805" t="s">
        <v>10</v>
      </c>
      <c r="P1156" s="1805" t="s">
        <v>10</v>
      </c>
      <c r="Q1156" s="1805" t="s">
        <v>10</v>
      </c>
      <c r="R1156" s="1805" t="s">
        <v>10</v>
      </c>
      <c r="S1156" s="1819" t="s">
        <v>10</v>
      </c>
      <c r="T1156" s="1819">
        <v>3.2440000000000002</v>
      </c>
      <c r="U1156" s="1819" t="s">
        <v>10</v>
      </c>
      <c r="V1156" s="1821" t="s">
        <v>10</v>
      </c>
    </row>
    <row r="1157" spans="1:22" ht="3.95" customHeight="1" x14ac:dyDescent="0.2">
      <c r="B1157" s="1852"/>
      <c r="C1157" s="1809"/>
      <c r="D1157" s="1809"/>
    </row>
    <row r="1158" spans="1:22" ht="63" customHeight="1" x14ac:dyDescent="0.2">
      <c r="B1158" s="2004" t="s">
        <v>734</v>
      </c>
      <c r="C1158" s="2005"/>
      <c r="D1158" s="2005"/>
      <c r="E1158" s="2005"/>
      <c r="F1158" s="2005"/>
      <c r="G1158" s="2005"/>
      <c r="H1158" s="2005"/>
      <c r="I1158" s="2005"/>
      <c r="J1158" s="2005"/>
      <c r="K1158" s="2005"/>
      <c r="L1158" s="2005"/>
      <c r="M1158" s="2005"/>
      <c r="N1158" s="2005"/>
      <c r="O1158" s="2005"/>
      <c r="P1158" s="2005"/>
      <c r="Q1158" s="2005"/>
      <c r="R1158" s="2005"/>
      <c r="S1158" s="1822"/>
      <c r="T1158" s="1822"/>
      <c r="U1158" s="1822"/>
    </row>
    <row r="1159" spans="1:22" x14ac:dyDescent="0.2">
      <c r="B1159" s="1811"/>
    </row>
    <row r="1160" spans="1:22" ht="63" customHeight="1" x14ac:dyDescent="0.2">
      <c r="A1160" s="1785" t="s">
        <v>737</v>
      </c>
      <c r="B1160" s="2001" t="s">
        <v>738</v>
      </c>
      <c r="C1160" s="2002"/>
      <c r="D1160" s="2002"/>
      <c r="E1160" s="2002"/>
      <c r="F1160" s="2002"/>
      <c r="G1160" s="2002"/>
      <c r="H1160" s="2002"/>
      <c r="I1160" s="2002"/>
      <c r="J1160" s="2002"/>
      <c r="K1160" s="2002"/>
      <c r="L1160" s="2002"/>
      <c r="M1160" s="2002"/>
      <c r="N1160" s="2002"/>
      <c r="O1160" s="2002"/>
      <c r="P1160" s="2002"/>
      <c r="Q1160" s="2002"/>
      <c r="R1160" s="2003"/>
      <c r="S1160" s="1900"/>
      <c r="T1160" s="1900"/>
      <c r="U1160" s="1900"/>
      <c r="V1160" s="1901"/>
    </row>
    <row r="1161" spans="1:22" ht="45" x14ac:dyDescent="0.2">
      <c r="A1161" s="1787"/>
      <c r="B1161" s="1877" t="s">
        <v>68</v>
      </c>
      <c r="C1161" s="1918" t="s">
        <v>6</v>
      </c>
      <c r="D1161" s="1918" t="s">
        <v>7</v>
      </c>
      <c r="E1161" s="1918" t="s">
        <v>8</v>
      </c>
      <c r="F1161" s="1919" t="s">
        <v>140</v>
      </c>
      <c r="G1161" s="1919" t="s">
        <v>180</v>
      </c>
      <c r="H1161" s="1919" t="s">
        <v>224</v>
      </c>
      <c r="I1161" s="1920" t="s">
        <v>235</v>
      </c>
      <c r="J1161" s="1920" t="s">
        <v>288</v>
      </c>
      <c r="K1161" s="1920" t="s">
        <v>323</v>
      </c>
      <c r="L1161" s="1920" t="s">
        <v>335</v>
      </c>
      <c r="M1161" s="1921" t="s">
        <v>386</v>
      </c>
      <c r="N1161" s="1922" t="s">
        <v>410</v>
      </c>
      <c r="O1161" s="1922" t="s">
        <v>425</v>
      </c>
      <c r="P1161" s="1922" t="s">
        <v>458</v>
      </c>
      <c r="Q1161" s="1927" t="s">
        <v>600</v>
      </c>
      <c r="R1161" s="1792" t="s">
        <v>653</v>
      </c>
      <c r="S1161" s="1793" t="s">
        <v>660</v>
      </c>
      <c r="T1161" s="1793" t="s">
        <v>700</v>
      </c>
      <c r="U1161" s="1793" t="s">
        <v>704</v>
      </c>
      <c r="V1161" s="1794" t="s">
        <v>706</v>
      </c>
    </row>
    <row r="1162" spans="1:22" ht="15" x14ac:dyDescent="0.2">
      <c r="A1162" s="1811"/>
      <c r="B1162" s="1796" t="s">
        <v>731</v>
      </c>
      <c r="C1162" s="1903" t="s">
        <v>10</v>
      </c>
      <c r="D1162" s="1903" t="s">
        <v>10</v>
      </c>
      <c r="E1162" s="1903" t="s">
        <v>10</v>
      </c>
      <c r="F1162" s="1903" t="s">
        <v>10</v>
      </c>
      <c r="G1162" s="1903" t="s">
        <v>10</v>
      </c>
      <c r="H1162" s="1903" t="s">
        <v>10</v>
      </c>
      <c r="I1162" s="1903" t="s">
        <v>10</v>
      </c>
      <c r="J1162" s="1903" t="s">
        <v>10</v>
      </c>
      <c r="K1162" s="1903" t="s">
        <v>10</v>
      </c>
      <c r="L1162" s="1903" t="s">
        <v>10</v>
      </c>
      <c r="M1162" s="1903" t="s">
        <v>10</v>
      </c>
      <c r="N1162" s="1903" t="s">
        <v>10</v>
      </c>
      <c r="O1162" s="1903" t="s">
        <v>10</v>
      </c>
      <c r="P1162" s="1903" t="s">
        <v>10</v>
      </c>
      <c r="Q1162" s="1903" t="s">
        <v>10</v>
      </c>
      <c r="R1162" s="1903" t="s">
        <v>10</v>
      </c>
      <c r="S1162" s="1898" t="s">
        <v>10</v>
      </c>
      <c r="T1162" s="1816">
        <v>44.558</v>
      </c>
      <c r="U1162" s="1816" t="s">
        <v>10</v>
      </c>
      <c r="V1162" s="1818" t="s">
        <v>10</v>
      </c>
    </row>
    <row r="1163" spans="1:22" ht="15" x14ac:dyDescent="0.2">
      <c r="A1163" s="1811"/>
      <c r="B1163" s="1863" t="s">
        <v>732</v>
      </c>
      <c r="C1163" s="1798" t="s">
        <v>10</v>
      </c>
      <c r="D1163" s="1798" t="s">
        <v>10</v>
      </c>
      <c r="E1163" s="1798" t="s">
        <v>10</v>
      </c>
      <c r="F1163" s="1798" t="s">
        <v>10</v>
      </c>
      <c r="G1163" s="1798" t="s">
        <v>10</v>
      </c>
      <c r="H1163" s="1798" t="s">
        <v>10</v>
      </c>
      <c r="I1163" s="1798" t="s">
        <v>10</v>
      </c>
      <c r="J1163" s="1798" t="s">
        <v>10</v>
      </c>
      <c r="K1163" s="1798" t="s">
        <v>10</v>
      </c>
      <c r="L1163" s="1798" t="s">
        <v>10</v>
      </c>
      <c r="M1163" s="1798" t="s">
        <v>10</v>
      </c>
      <c r="N1163" s="1798" t="s">
        <v>10</v>
      </c>
      <c r="O1163" s="1798" t="s">
        <v>10</v>
      </c>
      <c r="P1163" s="1798" t="s">
        <v>10</v>
      </c>
      <c r="Q1163" s="1798" t="s">
        <v>10</v>
      </c>
      <c r="R1163" s="1798" t="s">
        <v>10</v>
      </c>
      <c r="S1163" s="1816" t="s">
        <v>10</v>
      </c>
      <c r="T1163" s="1816">
        <v>53.390999999999998</v>
      </c>
      <c r="U1163" s="1816" t="s">
        <v>10</v>
      </c>
      <c r="V1163" s="1818" t="s">
        <v>10</v>
      </c>
    </row>
    <row r="1164" spans="1:22" ht="15" x14ac:dyDescent="0.2">
      <c r="A1164" s="1811"/>
      <c r="B1164" s="1915" t="s">
        <v>733</v>
      </c>
      <c r="C1164" s="1805" t="s">
        <v>10</v>
      </c>
      <c r="D1164" s="1805" t="s">
        <v>10</v>
      </c>
      <c r="E1164" s="1805" t="s">
        <v>10</v>
      </c>
      <c r="F1164" s="1805" t="s">
        <v>10</v>
      </c>
      <c r="G1164" s="1805" t="s">
        <v>10</v>
      </c>
      <c r="H1164" s="1805" t="s">
        <v>10</v>
      </c>
      <c r="I1164" s="1805" t="s">
        <v>10</v>
      </c>
      <c r="J1164" s="1805" t="s">
        <v>10</v>
      </c>
      <c r="K1164" s="1805" t="s">
        <v>10</v>
      </c>
      <c r="L1164" s="1805" t="s">
        <v>10</v>
      </c>
      <c r="M1164" s="1805" t="s">
        <v>10</v>
      </c>
      <c r="N1164" s="1805" t="s">
        <v>10</v>
      </c>
      <c r="O1164" s="1805" t="s">
        <v>10</v>
      </c>
      <c r="P1164" s="1805" t="s">
        <v>10</v>
      </c>
      <c r="Q1164" s="1805" t="s">
        <v>10</v>
      </c>
      <c r="R1164" s="1805" t="s">
        <v>10</v>
      </c>
      <c r="S1164" s="1819" t="s">
        <v>10</v>
      </c>
      <c r="T1164" s="1819">
        <v>2.0510000000000002</v>
      </c>
      <c r="U1164" s="1819" t="s">
        <v>10</v>
      </c>
      <c r="V1164" s="1821" t="s">
        <v>10</v>
      </c>
    </row>
    <row r="1165" spans="1:22" ht="3.95" customHeight="1" x14ac:dyDescent="0.2">
      <c r="B1165" s="1852"/>
      <c r="C1165" s="1809"/>
      <c r="D1165" s="1809"/>
    </row>
    <row r="1166" spans="1:22" ht="63" customHeight="1" x14ac:dyDescent="0.2">
      <c r="B1166" s="2004" t="s">
        <v>734</v>
      </c>
      <c r="C1166" s="2005"/>
      <c r="D1166" s="2005"/>
      <c r="E1166" s="2005"/>
      <c r="F1166" s="2005"/>
      <c r="G1166" s="2005"/>
      <c r="H1166" s="2005"/>
      <c r="I1166" s="2005"/>
      <c r="J1166" s="2005"/>
      <c r="K1166" s="2005"/>
      <c r="L1166" s="2005"/>
      <c r="M1166" s="2005"/>
      <c r="N1166" s="2005"/>
      <c r="O1166" s="2005"/>
      <c r="P1166" s="2005"/>
      <c r="Q1166" s="2005"/>
      <c r="R1166" s="2005"/>
      <c r="S1166" s="1822"/>
      <c r="T1166" s="1822"/>
      <c r="U1166" s="1822"/>
    </row>
    <row r="1167" spans="1:22" x14ac:dyDescent="0.2">
      <c r="B1167" s="1811"/>
    </row>
    <row r="1169" spans="1:23" ht="63" customHeight="1" x14ac:dyDescent="0.2">
      <c r="A1169" s="1785" t="s">
        <v>739</v>
      </c>
      <c r="B1169" s="2001" t="s">
        <v>740</v>
      </c>
      <c r="C1169" s="2002"/>
      <c r="D1169" s="2002"/>
      <c r="E1169" s="2002"/>
      <c r="F1169" s="2002"/>
      <c r="G1169" s="2002"/>
      <c r="H1169" s="2002"/>
      <c r="I1169" s="2002"/>
      <c r="J1169" s="2002"/>
      <c r="K1169" s="2002"/>
      <c r="L1169" s="2002"/>
      <c r="M1169" s="2002"/>
      <c r="N1169" s="2002"/>
      <c r="O1169" s="2002"/>
      <c r="P1169" s="2002"/>
      <c r="Q1169" s="2002"/>
      <c r="R1169" s="2003"/>
      <c r="S1169" s="1838"/>
      <c r="T1169" s="1838"/>
      <c r="U1169" s="1838"/>
      <c r="V1169" s="1786"/>
    </row>
    <row r="1170" spans="1:23" ht="63" customHeight="1" x14ac:dyDescent="0.2">
      <c r="A1170" s="1787"/>
      <c r="B1170" s="1788" t="s">
        <v>68</v>
      </c>
      <c r="C1170" s="1790" t="s">
        <v>6</v>
      </c>
      <c r="D1170" s="1790" t="s">
        <v>7</v>
      </c>
      <c r="E1170" s="1790" t="s">
        <v>8</v>
      </c>
      <c r="F1170" s="1791" t="s">
        <v>140</v>
      </c>
      <c r="G1170" s="1792" t="s">
        <v>179</v>
      </c>
      <c r="H1170" s="1792" t="s">
        <v>224</v>
      </c>
      <c r="I1170" s="1793" t="s">
        <v>235</v>
      </c>
      <c r="J1170" s="1792" t="s">
        <v>288</v>
      </c>
      <c r="K1170" s="1793" t="s">
        <v>323</v>
      </c>
      <c r="L1170" s="1793" t="s">
        <v>335</v>
      </c>
      <c r="M1170" s="1814" t="s">
        <v>386</v>
      </c>
      <c r="N1170" s="1793" t="s">
        <v>410</v>
      </c>
      <c r="O1170" s="1793" t="s">
        <v>425</v>
      </c>
      <c r="P1170" s="1793" t="s">
        <v>459</v>
      </c>
      <c r="Q1170" s="1815" t="s">
        <v>600</v>
      </c>
      <c r="R1170" s="1793" t="s">
        <v>653</v>
      </c>
      <c r="S1170" s="1922" t="s">
        <v>660</v>
      </c>
      <c r="T1170" s="1922" t="s">
        <v>741</v>
      </c>
      <c r="U1170" s="1922" t="s">
        <v>742</v>
      </c>
      <c r="V1170" s="1794" t="s">
        <v>706</v>
      </c>
    </row>
    <row r="1171" spans="1:23" s="1846" customFormat="1" ht="31.5" customHeight="1" x14ac:dyDescent="0.25">
      <c r="A1171" s="1930"/>
      <c r="B1171" s="1842" t="s">
        <v>9</v>
      </c>
      <c r="C1171" s="1843" t="s">
        <v>10</v>
      </c>
      <c r="D1171" s="1843" t="s">
        <v>10</v>
      </c>
      <c r="E1171" s="1843" t="s">
        <v>10</v>
      </c>
      <c r="F1171" s="1843" t="s">
        <v>10</v>
      </c>
      <c r="G1171" s="1843" t="s">
        <v>10</v>
      </c>
      <c r="H1171" s="1843" t="s">
        <v>10</v>
      </c>
      <c r="I1171" s="1843" t="s">
        <v>10</v>
      </c>
      <c r="J1171" s="1843" t="s">
        <v>10</v>
      </c>
      <c r="K1171" s="1843" t="s">
        <v>10</v>
      </c>
      <c r="L1171" s="1843" t="s">
        <v>10</v>
      </c>
      <c r="M1171" s="1843" t="s">
        <v>10</v>
      </c>
      <c r="N1171" s="1843" t="s">
        <v>10</v>
      </c>
      <c r="O1171" s="1843" t="s">
        <v>10</v>
      </c>
      <c r="P1171" s="1843" t="s">
        <v>10</v>
      </c>
      <c r="Q1171" s="1843" t="s">
        <v>10</v>
      </c>
      <c r="R1171" s="1843" t="s">
        <v>10</v>
      </c>
      <c r="S1171" s="1844" t="s">
        <v>10</v>
      </c>
      <c r="T1171" s="1844">
        <v>9.2947590000000009</v>
      </c>
      <c r="U1171" s="1844">
        <v>6.5150600000000001</v>
      </c>
      <c r="V1171" s="1845" t="s">
        <v>10</v>
      </c>
    </row>
    <row r="1172" spans="1:23" ht="3" customHeight="1" x14ac:dyDescent="0.2">
      <c r="A1172" s="1787"/>
      <c r="B1172" s="1787"/>
      <c r="C1172" s="1787"/>
      <c r="D1172" s="1787"/>
      <c r="E1172" s="1787"/>
      <c r="F1172" s="1787"/>
    </row>
    <row r="1173" spans="1:23" ht="63" customHeight="1" x14ac:dyDescent="0.2">
      <c r="A1173" s="1787"/>
      <c r="B1173" s="2004" t="s">
        <v>743</v>
      </c>
      <c r="C1173" s="2005"/>
      <c r="D1173" s="2005"/>
      <c r="E1173" s="2005"/>
      <c r="F1173" s="2005"/>
      <c r="G1173" s="2005"/>
      <c r="H1173" s="2005"/>
      <c r="I1173" s="2005"/>
      <c r="J1173" s="2005"/>
      <c r="K1173" s="2005"/>
      <c r="L1173" s="2005"/>
      <c r="M1173" s="2005"/>
      <c r="N1173" s="2005"/>
      <c r="O1173" s="2005"/>
      <c r="P1173" s="2005"/>
      <c r="Q1173" s="2005"/>
      <c r="R1173" s="2005"/>
      <c r="S1173" s="1822"/>
      <c r="T1173" s="1822"/>
      <c r="U1173" s="1822"/>
    </row>
    <row r="1175" spans="1:23" ht="63" customHeight="1" x14ac:dyDescent="0.2">
      <c r="A1175" s="1785" t="s">
        <v>744</v>
      </c>
      <c r="B1175" s="2001" t="s">
        <v>745</v>
      </c>
      <c r="C1175" s="2002"/>
      <c r="D1175" s="2002"/>
      <c r="E1175" s="2002"/>
      <c r="F1175" s="2002"/>
      <c r="G1175" s="2002"/>
      <c r="H1175" s="2002"/>
      <c r="I1175" s="2002"/>
      <c r="J1175" s="2002"/>
      <c r="K1175" s="2002"/>
      <c r="L1175" s="2002"/>
      <c r="M1175" s="2002"/>
      <c r="N1175" s="2002"/>
      <c r="O1175" s="2002"/>
      <c r="P1175" s="2002"/>
      <c r="Q1175" s="2002"/>
      <c r="R1175" s="2003"/>
      <c r="S1175" s="1838"/>
      <c r="T1175" s="1838"/>
      <c r="U1175" s="1838"/>
      <c r="V1175" s="1786"/>
    </row>
    <row r="1176" spans="1:23" ht="63" customHeight="1" x14ac:dyDescent="0.2">
      <c r="A1176" s="1787"/>
      <c r="B1176" s="1788" t="s">
        <v>68</v>
      </c>
      <c r="C1176" s="1790" t="s">
        <v>6</v>
      </c>
      <c r="D1176" s="1790" t="s">
        <v>7</v>
      </c>
      <c r="E1176" s="1790" t="s">
        <v>8</v>
      </c>
      <c r="F1176" s="1791" t="s">
        <v>140</v>
      </c>
      <c r="G1176" s="1792" t="s">
        <v>179</v>
      </c>
      <c r="H1176" s="1792" t="s">
        <v>224</v>
      </c>
      <c r="I1176" s="1793" t="s">
        <v>235</v>
      </c>
      <c r="J1176" s="1792" t="s">
        <v>288</v>
      </c>
      <c r="K1176" s="1793" t="s">
        <v>323</v>
      </c>
      <c r="L1176" s="1793" t="s">
        <v>335</v>
      </c>
      <c r="M1176" s="1814" t="s">
        <v>386</v>
      </c>
      <c r="N1176" s="1793" t="s">
        <v>410</v>
      </c>
      <c r="O1176" s="1793" t="s">
        <v>425</v>
      </c>
      <c r="P1176" s="1793" t="s">
        <v>459</v>
      </c>
      <c r="Q1176" s="1815" t="s">
        <v>600</v>
      </c>
      <c r="R1176" s="1793" t="s">
        <v>653</v>
      </c>
      <c r="S1176" s="1922" t="s">
        <v>660</v>
      </c>
      <c r="T1176" s="1922" t="s">
        <v>741</v>
      </c>
      <c r="U1176" s="1922" t="s">
        <v>742</v>
      </c>
      <c r="V1176" s="1794" t="s">
        <v>706</v>
      </c>
    </row>
    <row r="1177" spans="1:23" s="1846" customFormat="1" ht="31.5" customHeight="1" x14ac:dyDescent="0.25">
      <c r="A1177" s="1930"/>
      <c r="B1177" s="1842" t="s">
        <v>9</v>
      </c>
      <c r="C1177" s="1843" t="s">
        <v>10</v>
      </c>
      <c r="D1177" s="1843" t="s">
        <v>10</v>
      </c>
      <c r="E1177" s="1843" t="s">
        <v>10</v>
      </c>
      <c r="F1177" s="1843" t="s">
        <v>10</v>
      </c>
      <c r="G1177" s="1843" t="s">
        <v>10</v>
      </c>
      <c r="H1177" s="1843" t="s">
        <v>10</v>
      </c>
      <c r="I1177" s="1843" t="s">
        <v>10</v>
      </c>
      <c r="J1177" s="1843" t="s">
        <v>10</v>
      </c>
      <c r="K1177" s="1843" t="s">
        <v>10</v>
      </c>
      <c r="L1177" s="1843" t="s">
        <v>10</v>
      </c>
      <c r="M1177" s="1843" t="s">
        <v>10</v>
      </c>
      <c r="N1177" s="1843" t="s">
        <v>10</v>
      </c>
      <c r="O1177" s="1843" t="s">
        <v>10</v>
      </c>
      <c r="P1177" s="1843" t="s">
        <v>10</v>
      </c>
      <c r="Q1177" s="1843" t="s">
        <v>10</v>
      </c>
      <c r="R1177" s="1843" t="s">
        <v>10</v>
      </c>
      <c r="S1177" s="1844" t="s">
        <v>10</v>
      </c>
      <c r="T1177" s="1844">
        <v>3.5151402913668006</v>
      </c>
      <c r="U1177" s="1844">
        <v>2.4638992691119999</v>
      </c>
      <c r="V1177" s="1845" t="s">
        <v>10</v>
      </c>
    </row>
    <row r="1178" spans="1:23" ht="3" customHeight="1" x14ac:dyDescent="0.2">
      <c r="A1178" s="1787"/>
      <c r="B1178" s="1787"/>
      <c r="C1178" s="1787"/>
      <c r="D1178" s="1787"/>
      <c r="E1178" s="1787"/>
      <c r="F1178" s="1787"/>
    </row>
    <row r="1179" spans="1:23" ht="63" customHeight="1" x14ac:dyDescent="0.2">
      <c r="A1179" s="1787"/>
      <c r="B1179" s="2004" t="s">
        <v>746</v>
      </c>
      <c r="C1179" s="2005"/>
      <c r="D1179" s="2005"/>
      <c r="E1179" s="2005"/>
      <c r="F1179" s="2005"/>
      <c r="G1179" s="2005"/>
      <c r="H1179" s="2005"/>
      <c r="I1179" s="2005"/>
      <c r="J1179" s="2005"/>
      <c r="K1179" s="2005"/>
      <c r="L1179" s="2005"/>
      <c r="M1179" s="2005"/>
      <c r="N1179" s="2005"/>
      <c r="O1179" s="2005"/>
      <c r="P1179" s="2005"/>
      <c r="Q1179" s="2005"/>
      <c r="R1179" s="2005"/>
      <c r="S1179" s="1822"/>
      <c r="T1179" s="1822"/>
      <c r="U1179" s="1822"/>
    </row>
    <row r="1181" spans="1:23" ht="63" customHeight="1" x14ac:dyDescent="0.2">
      <c r="A1181" s="1785" t="s">
        <v>747</v>
      </c>
      <c r="B1181" s="2001" t="s">
        <v>748</v>
      </c>
      <c r="C1181" s="2002"/>
      <c r="D1181" s="2002"/>
      <c r="E1181" s="2002"/>
      <c r="F1181" s="2002"/>
      <c r="G1181" s="2002"/>
      <c r="H1181" s="2002"/>
      <c r="I1181" s="2002"/>
      <c r="J1181" s="2002"/>
      <c r="K1181" s="2002"/>
      <c r="L1181" s="2002"/>
      <c r="M1181" s="2002"/>
      <c r="N1181" s="2002"/>
      <c r="O1181" s="2002"/>
      <c r="P1181" s="2002"/>
      <c r="Q1181" s="2002"/>
      <c r="R1181" s="2003"/>
      <c r="S1181" s="1838"/>
      <c r="T1181" s="1838"/>
      <c r="U1181" s="1838"/>
      <c r="V1181" s="1786"/>
    </row>
    <row r="1182" spans="1:23" ht="63" customHeight="1" x14ac:dyDescent="0.2">
      <c r="A1182" s="1787"/>
      <c r="B1182" s="1788" t="s">
        <v>68</v>
      </c>
      <c r="C1182" s="1790" t="s">
        <v>6</v>
      </c>
      <c r="D1182" s="1790" t="s">
        <v>7</v>
      </c>
      <c r="E1182" s="1790" t="s">
        <v>8</v>
      </c>
      <c r="F1182" s="1791" t="s">
        <v>140</v>
      </c>
      <c r="G1182" s="1792" t="s">
        <v>179</v>
      </c>
      <c r="H1182" s="1792" t="s">
        <v>224</v>
      </c>
      <c r="I1182" s="1793" t="s">
        <v>235</v>
      </c>
      <c r="J1182" s="1792" t="s">
        <v>288</v>
      </c>
      <c r="K1182" s="1793" t="s">
        <v>323</v>
      </c>
      <c r="L1182" s="1793" t="s">
        <v>335</v>
      </c>
      <c r="M1182" s="1814" t="s">
        <v>386</v>
      </c>
      <c r="N1182" s="1793" t="s">
        <v>410</v>
      </c>
      <c r="O1182" s="1793" t="s">
        <v>425</v>
      </c>
      <c r="P1182" s="1793" t="s">
        <v>459</v>
      </c>
      <c r="Q1182" s="1815" t="s">
        <v>600</v>
      </c>
      <c r="R1182" s="1793" t="s">
        <v>653</v>
      </c>
      <c r="S1182" s="1922" t="s">
        <v>660</v>
      </c>
      <c r="T1182" s="1793" t="s">
        <v>700</v>
      </c>
      <c r="U1182" s="1793" t="s">
        <v>704</v>
      </c>
      <c r="V1182" s="1794" t="s">
        <v>706</v>
      </c>
    </row>
    <row r="1183" spans="1:23" ht="15" x14ac:dyDescent="0.2">
      <c r="A1183" s="1811"/>
      <c r="B1183" s="1796">
        <v>2020</v>
      </c>
      <c r="C1183" s="1903" t="s">
        <v>10</v>
      </c>
      <c r="D1183" s="1903" t="s">
        <v>10</v>
      </c>
      <c r="E1183" s="1903" t="s">
        <v>10</v>
      </c>
      <c r="F1183" s="1903" t="s">
        <v>10</v>
      </c>
      <c r="G1183" s="1903" t="s">
        <v>10</v>
      </c>
      <c r="H1183" s="1903" t="s">
        <v>10</v>
      </c>
      <c r="I1183" s="1903" t="s">
        <v>10</v>
      </c>
      <c r="J1183" s="1903" t="s">
        <v>10</v>
      </c>
      <c r="K1183" s="1903" t="s">
        <v>10</v>
      </c>
      <c r="L1183" s="1903" t="s">
        <v>10</v>
      </c>
      <c r="M1183" s="1903" t="s">
        <v>10</v>
      </c>
      <c r="N1183" s="1903" t="s">
        <v>10</v>
      </c>
      <c r="O1183" s="1903" t="s">
        <v>10</v>
      </c>
      <c r="P1183" s="1903" t="s">
        <v>10</v>
      </c>
      <c r="Q1183" s="1903" t="s">
        <v>10</v>
      </c>
      <c r="R1183" s="1903" t="s">
        <v>10</v>
      </c>
      <c r="S1183" s="1898" t="s">
        <v>10</v>
      </c>
      <c r="T1183" s="1898" t="s">
        <v>10</v>
      </c>
      <c r="U1183" s="1816">
        <v>1.2487736</v>
      </c>
      <c r="V1183" s="1818" t="s">
        <v>10</v>
      </c>
      <c r="W1183" s="1782" t="s">
        <v>749</v>
      </c>
    </row>
    <row r="1184" spans="1:23" ht="15" x14ac:dyDescent="0.2">
      <c r="A1184" s="1811"/>
      <c r="B1184" s="1863">
        <v>2021</v>
      </c>
      <c r="C1184" s="1798" t="s">
        <v>10</v>
      </c>
      <c r="D1184" s="1798" t="s">
        <v>10</v>
      </c>
      <c r="E1184" s="1798" t="s">
        <v>10</v>
      </c>
      <c r="F1184" s="1798" t="s">
        <v>10</v>
      </c>
      <c r="G1184" s="1798" t="s">
        <v>10</v>
      </c>
      <c r="H1184" s="1798" t="s">
        <v>10</v>
      </c>
      <c r="I1184" s="1798" t="s">
        <v>10</v>
      </c>
      <c r="J1184" s="1798" t="s">
        <v>10</v>
      </c>
      <c r="K1184" s="1798" t="s">
        <v>10</v>
      </c>
      <c r="L1184" s="1798" t="s">
        <v>10</v>
      </c>
      <c r="M1184" s="1798" t="s">
        <v>10</v>
      </c>
      <c r="N1184" s="1798" t="s">
        <v>10</v>
      </c>
      <c r="O1184" s="1798" t="s">
        <v>10</v>
      </c>
      <c r="P1184" s="1798" t="s">
        <v>10</v>
      </c>
      <c r="Q1184" s="1798" t="s">
        <v>10</v>
      </c>
      <c r="R1184" s="1798" t="s">
        <v>10</v>
      </c>
      <c r="S1184" s="1816" t="s">
        <v>10</v>
      </c>
      <c r="T1184" s="1816" t="s">
        <v>10</v>
      </c>
      <c r="U1184" s="1816">
        <v>3.7807908000000001</v>
      </c>
      <c r="V1184" s="1818" t="s">
        <v>10</v>
      </c>
    </row>
    <row r="1185" spans="1:23" ht="15" x14ac:dyDescent="0.2">
      <c r="A1185" s="1811"/>
      <c r="B1185" s="1915" t="s">
        <v>662</v>
      </c>
      <c r="C1185" s="1805" t="s">
        <v>10</v>
      </c>
      <c r="D1185" s="1805" t="s">
        <v>10</v>
      </c>
      <c r="E1185" s="1805" t="s">
        <v>10</v>
      </c>
      <c r="F1185" s="1805" t="s">
        <v>10</v>
      </c>
      <c r="G1185" s="1805" t="s">
        <v>10</v>
      </c>
      <c r="H1185" s="1805" t="s">
        <v>10</v>
      </c>
      <c r="I1185" s="1805" t="s">
        <v>10</v>
      </c>
      <c r="J1185" s="1805" t="s">
        <v>10</v>
      </c>
      <c r="K1185" s="1805" t="s">
        <v>10</v>
      </c>
      <c r="L1185" s="1805" t="s">
        <v>10</v>
      </c>
      <c r="M1185" s="1805" t="s">
        <v>10</v>
      </c>
      <c r="N1185" s="1805" t="s">
        <v>10</v>
      </c>
      <c r="O1185" s="1805" t="s">
        <v>10</v>
      </c>
      <c r="P1185" s="1805" t="s">
        <v>10</v>
      </c>
      <c r="Q1185" s="1805" t="s">
        <v>10</v>
      </c>
      <c r="R1185" s="1805" t="s">
        <v>10</v>
      </c>
      <c r="S1185" s="1819" t="s">
        <v>10</v>
      </c>
      <c r="T1185" s="1819" t="s">
        <v>10</v>
      </c>
      <c r="U1185" s="1819">
        <v>3.9128386000000002</v>
      </c>
      <c r="V1185" s="1821" t="s">
        <v>10</v>
      </c>
    </row>
    <row r="1186" spans="1:23" ht="3" customHeight="1" x14ac:dyDescent="0.2">
      <c r="A1186" s="1787"/>
      <c r="B1186" s="1787"/>
      <c r="C1186" s="1787"/>
      <c r="D1186" s="1787"/>
      <c r="E1186" s="1787"/>
      <c r="F1186" s="1787"/>
    </row>
    <row r="1187" spans="1:23" ht="63" customHeight="1" x14ac:dyDescent="0.2">
      <c r="A1187" s="1787"/>
      <c r="B1187" s="2004" t="s">
        <v>750</v>
      </c>
      <c r="C1187" s="2005"/>
      <c r="D1187" s="2005"/>
      <c r="E1187" s="2005"/>
      <c r="F1187" s="2005"/>
      <c r="G1187" s="2005"/>
      <c r="H1187" s="2005"/>
      <c r="I1187" s="2005"/>
      <c r="J1187" s="2005"/>
      <c r="K1187" s="2005"/>
      <c r="L1187" s="2005"/>
      <c r="M1187" s="2005"/>
      <c r="N1187" s="2005"/>
      <c r="O1187" s="2005"/>
      <c r="P1187" s="2005"/>
      <c r="Q1187" s="2005"/>
      <c r="R1187" s="2005"/>
      <c r="S1187" s="1822"/>
      <c r="T1187" s="1822"/>
      <c r="U1187" s="1822"/>
    </row>
    <row r="1189" spans="1:23" ht="63" customHeight="1" x14ac:dyDescent="0.2">
      <c r="A1189" s="1785" t="s">
        <v>751</v>
      </c>
      <c r="B1189" s="2001" t="s">
        <v>752</v>
      </c>
      <c r="C1189" s="2002"/>
      <c r="D1189" s="2002"/>
      <c r="E1189" s="2002"/>
      <c r="F1189" s="2002"/>
      <c r="G1189" s="2002"/>
      <c r="H1189" s="2002"/>
      <c r="I1189" s="2002"/>
      <c r="J1189" s="2002"/>
      <c r="K1189" s="2002"/>
      <c r="L1189" s="2002"/>
      <c r="M1189" s="2002"/>
      <c r="N1189" s="2002"/>
      <c r="O1189" s="2002"/>
      <c r="P1189" s="2002"/>
      <c r="Q1189" s="2002"/>
      <c r="R1189" s="2003"/>
      <c r="S1189" s="1838"/>
      <c r="T1189" s="1838"/>
      <c r="U1189" s="1838"/>
      <c r="V1189" s="1786"/>
    </row>
    <row r="1190" spans="1:23" ht="63" customHeight="1" x14ac:dyDescent="0.2">
      <c r="A1190" s="1787"/>
      <c r="B1190" s="1788" t="s">
        <v>68</v>
      </c>
      <c r="C1190" s="1790" t="s">
        <v>6</v>
      </c>
      <c r="D1190" s="1790" t="s">
        <v>7</v>
      </c>
      <c r="E1190" s="1790" t="s">
        <v>8</v>
      </c>
      <c r="F1190" s="1791" t="s">
        <v>140</v>
      </c>
      <c r="G1190" s="1792" t="s">
        <v>179</v>
      </c>
      <c r="H1190" s="1792" t="s">
        <v>224</v>
      </c>
      <c r="I1190" s="1793" t="s">
        <v>235</v>
      </c>
      <c r="J1190" s="1792" t="s">
        <v>288</v>
      </c>
      <c r="K1190" s="1793" t="s">
        <v>323</v>
      </c>
      <c r="L1190" s="1793" t="s">
        <v>335</v>
      </c>
      <c r="M1190" s="1814" t="s">
        <v>386</v>
      </c>
      <c r="N1190" s="1793" t="s">
        <v>410</v>
      </c>
      <c r="O1190" s="1793" t="s">
        <v>425</v>
      </c>
      <c r="P1190" s="1793" t="s">
        <v>459</v>
      </c>
      <c r="Q1190" s="1815" t="s">
        <v>600</v>
      </c>
      <c r="R1190" s="1793" t="s">
        <v>653</v>
      </c>
      <c r="S1190" s="1922" t="s">
        <v>660</v>
      </c>
      <c r="T1190" s="1793" t="s">
        <v>700</v>
      </c>
      <c r="U1190" s="1793" t="s">
        <v>704</v>
      </c>
      <c r="V1190" s="1794" t="s">
        <v>706</v>
      </c>
    </row>
    <row r="1191" spans="1:23" ht="15" x14ac:dyDescent="0.2">
      <c r="A1191" s="1811"/>
      <c r="B1191" s="1796">
        <v>2020</v>
      </c>
      <c r="C1191" s="1903" t="s">
        <v>10</v>
      </c>
      <c r="D1191" s="1903" t="s">
        <v>10</v>
      </c>
      <c r="E1191" s="1903" t="s">
        <v>10</v>
      </c>
      <c r="F1191" s="1903" t="s">
        <v>10</v>
      </c>
      <c r="G1191" s="1903" t="s">
        <v>10</v>
      </c>
      <c r="H1191" s="1903" t="s">
        <v>10</v>
      </c>
      <c r="I1191" s="1903" t="s">
        <v>10</v>
      </c>
      <c r="J1191" s="1903" t="s">
        <v>10</v>
      </c>
      <c r="K1191" s="1903" t="s">
        <v>10</v>
      </c>
      <c r="L1191" s="1903" t="s">
        <v>10</v>
      </c>
      <c r="M1191" s="1903" t="s">
        <v>10</v>
      </c>
      <c r="N1191" s="1903" t="s">
        <v>10</v>
      </c>
      <c r="O1191" s="1903" t="s">
        <v>10</v>
      </c>
      <c r="P1191" s="1903" t="s">
        <v>10</v>
      </c>
      <c r="Q1191" s="1903" t="s">
        <v>10</v>
      </c>
      <c r="R1191" s="1903" t="s">
        <v>10</v>
      </c>
      <c r="S1191" s="1898" t="s">
        <v>10</v>
      </c>
      <c r="T1191" s="1898" t="s">
        <v>10</v>
      </c>
      <c r="U1191" s="1816">
        <v>-5.5537995999999996</v>
      </c>
      <c r="V1191" s="1818" t="s">
        <v>10</v>
      </c>
      <c r="W1191" s="1782" t="s">
        <v>749</v>
      </c>
    </row>
    <row r="1192" spans="1:23" ht="15" x14ac:dyDescent="0.2">
      <c r="A1192" s="1811"/>
      <c r="B1192" s="1863">
        <v>2021</v>
      </c>
      <c r="C1192" s="1798" t="s">
        <v>10</v>
      </c>
      <c r="D1192" s="1798" t="s">
        <v>10</v>
      </c>
      <c r="E1192" s="1798" t="s">
        <v>10</v>
      </c>
      <c r="F1192" s="1798" t="s">
        <v>10</v>
      </c>
      <c r="G1192" s="1798" t="s">
        <v>10</v>
      </c>
      <c r="H1192" s="1798" t="s">
        <v>10</v>
      </c>
      <c r="I1192" s="1798" t="s">
        <v>10</v>
      </c>
      <c r="J1192" s="1798" t="s">
        <v>10</v>
      </c>
      <c r="K1192" s="1798" t="s">
        <v>10</v>
      </c>
      <c r="L1192" s="1798" t="s">
        <v>10</v>
      </c>
      <c r="M1192" s="1798" t="s">
        <v>10</v>
      </c>
      <c r="N1192" s="1798" t="s">
        <v>10</v>
      </c>
      <c r="O1192" s="1798" t="s">
        <v>10</v>
      </c>
      <c r="P1192" s="1798" t="s">
        <v>10</v>
      </c>
      <c r="Q1192" s="1798" t="s">
        <v>10</v>
      </c>
      <c r="R1192" s="1798" t="s">
        <v>10</v>
      </c>
      <c r="S1192" s="1816" t="s">
        <v>10</v>
      </c>
      <c r="T1192" s="1816" t="s">
        <v>10</v>
      </c>
      <c r="U1192" s="1816">
        <v>-2.7551866</v>
      </c>
      <c r="V1192" s="1818" t="s">
        <v>10</v>
      </c>
      <c r="W1192" s="1782" t="s">
        <v>749</v>
      </c>
    </row>
    <row r="1193" spans="1:23" ht="15" x14ac:dyDescent="0.2">
      <c r="A1193" s="1811"/>
      <c r="B1193" s="1915" t="s">
        <v>662</v>
      </c>
      <c r="C1193" s="1805" t="s">
        <v>10</v>
      </c>
      <c r="D1193" s="1805" t="s">
        <v>10</v>
      </c>
      <c r="E1193" s="1805" t="s">
        <v>10</v>
      </c>
      <c r="F1193" s="1805" t="s">
        <v>10</v>
      </c>
      <c r="G1193" s="1805" t="s">
        <v>10</v>
      </c>
      <c r="H1193" s="1805" t="s">
        <v>10</v>
      </c>
      <c r="I1193" s="1805" t="s">
        <v>10</v>
      </c>
      <c r="J1193" s="1805" t="s">
        <v>10</v>
      </c>
      <c r="K1193" s="1805" t="s">
        <v>10</v>
      </c>
      <c r="L1193" s="1805" t="s">
        <v>10</v>
      </c>
      <c r="M1193" s="1805" t="s">
        <v>10</v>
      </c>
      <c r="N1193" s="1805" t="s">
        <v>10</v>
      </c>
      <c r="O1193" s="1805" t="s">
        <v>10</v>
      </c>
      <c r="P1193" s="1805" t="s">
        <v>10</v>
      </c>
      <c r="Q1193" s="1805" t="s">
        <v>10</v>
      </c>
      <c r="R1193" s="1805" t="s">
        <v>10</v>
      </c>
      <c r="S1193" s="1819" t="s">
        <v>10</v>
      </c>
      <c r="T1193" s="1819" t="s">
        <v>10</v>
      </c>
      <c r="U1193" s="1819">
        <v>-0.80175686000000002</v>
      </c>
      <c r="V1193" s="1821" t="s">
        <v>10</v>
      </c>
    </row>
    <row r="1194" spans="1:23" ht="3" customHeight="1" x14ac:dyDescent="0.2">
      <c r="A1194" s="1787"/>
      <c r="B1194" s="1787"/>
      <c r="C1194" s="1787"/>
      <c r="D1194" s="1787"/>
      <c r="E1194" s="1787"/>
      <c r="F1194" s="1787"/>
    </row>
    <row r="1195" spans="1:23" ht="63" customHeight="1" x14ac:dyDescent="0.2">
      <c r="A1195" s="1787"/>
      <c r="B1195" s="2004" t="s">
        <v>753</v>
      </c>
      <c r="C1195" s="2005"/>
      <c r="D1195" s="2005"/>
      <c r="E1195" s="2005"/>
      <c r="F1195" s="2005"/>
      <c r="G1195" s="2005"/>
      <c r="H1195" s="2005"/>
      <c r="I1195" s="2005"/>
      <c r="J1195" s="2005"/>
      <c r="K1195" s="2005"/>
      <c r="L1195" s="2005"/>
      <c r="M1195" s="2005"/>
      <c r="N1195" s="2005"/>
      <c r="O1195" s="2005"/>
      <c r="P1195" s="2005"/>
      <c r="Q1195" s="2005"/>
      <c r="R1195" s="2005"/>
      <c r="S1195" s="1822"/>
      <c r="T1195" s="1822"/>
      <c r="U1195" s="1822"/>
    </row>
    <row r="1197" spans="1:23" ht="63" customHeight="1" x14ac:dyDescent="0.2">
      <c r="A1197" s="1785" t="s">
        <v>754</v>
      </c>
      <c r="B1197" s="2001" t="s">
        <v>755</v>
      </c>
      <c r="C1197" s="2002"/>
      <c r="D1197" s="2002"/>
      <c r="E1197" s="2002"/>
      <c r="F1197" s="2002"/>
      <c r="G1197" s="2002"/>
      <c r="H1197" s="2002"/>
      <c r="I1197" s="2002"/>
      <c r="J1197" s="2002"/>
      <c r="K1197" s="2002"/>
      <c r="L1197" s="2002"/>
      <c r="M1197" s="2002"/>
      <c r="N1197" s="2002"/>
      <c r="O1197" s="2002"/>
      <c r="P1197" s="2002"/>
      <c r="Q1197" s="2002"/>
      <c r="R1197" s="2003"/>
      <c r="S1197" s="1838"/>
      <c r="T1197" s="1838"/>
      <c r="U1197" s="1838"/>
      <c r="V1197" s="1786"/>
    </row>
    <row r="1198" spans="1:23" ht="63" customHeight="1" x14ac:dyDescent="0.2">
      <c r="A1198" s="1787"/>
      <c r="B1198" s="1788" t="s">
        <v>68</v>
      </c>
      <c r="C1198" s="1790" t="s">
        <v>6</v>
      </c>
      <c r="D1198" s="1790" t="s">
        <v>7</v>
      </c>
      <c r="E1198" s="1790" t="s">
        <v>8</v>
      </c>
      <c r="F1198" s="1791" t="s">
        <v>140</v>
      </c>
      <c r="G1198" s="1792" t="s">
        <v>179</v>
      </c>
      <c r="H1198" s="1792" t="s">
        <v>224</v>
      </c>
      <c r="I1198" s="1793" t="s">
        <v>235</v>
      </c>
      <c r="J1198" s="1792" t="s">
        <v>288</v>
      </c>
      <c r="K1198" s="1793" t="s">
        <v>323</v>
      </c>
      <c r="L1198" s="1793" t="s">
        <v>335</v>
      </c>
      <c r="M1198" s="1814" t="s">
        <v>386</v>
      </c>
      <c r="N1198" s="1793" t="s">
        <v>410</v>
      </c>
      <c r="O1198" s="1793" t="s">
        <v>425</v>
      </c>
      <c r="P1198" s="1793" t="s">
        <v>459</v>
      </c>
      <c r="Q1198" s="1815" t="s">
        <v>600</v>
      </c>
      <c r="R1198" s="1793" t="s">
        <v>653</v>
      </c>
      <c r="S1198" s="1922" t="s">
        <v>660</v>
      </c>
      <c r="T1198" s="1793" t="s">
        <v>700</v>
      </c>
      <c r="U1198" s="1793" t="s">
        <v>756</v>
      </c>
      <c r="V1198" s="1794" t="s">
        <v>757</v>
      </c>
    </row>
    <row r="1199" spans="1:23" ht="15" x14ac:dyDescent="0.2">
      <c r="A1199" s="1811"/>
      <c r="B1199" s="1796" t="s">
        <v>758</v>
      </c>
      <c r="C1199" s="1898" t="s">
        <v>10</v>
      </c>
      <c r="D1199" s="1898" t="s">
        <v>10</v>
      </c>
      <c r="E1199" s="1898" t="s">
        <v>10</v>
      </c>
      <c r="F1199" s="1898" t="s">
        <v>10</v>
      </c>
      <c r="G1199" s="1898" t="s">
        <v>10</v>
      </c>
      <c r="H1199" s="1898" t="s">
        <v>10</v>
      </c>
      <c r="I1199" s="1898" t="s">
        <v>10</v>
      </c>
      <c r="J1199" s="1898" t="s">
        <v>10</v>
      </c>
      <c r="K1199" s="1898" t="s">
        <v>10</v>
      </c>
      <c r="L1199" s="1898" t="s">
        <v>10</v>
      </c>
      <c r="M1199" s="1898" t="s">
        <v>10</v>
      </c>
      <c r="N1199" s="1898" t="s">
        <v>10</v>
      </c>
      <c r="O1199" s="1898" t="s">
        <v>10</v>
      </c>
      <c r="P1199" s="1898" t="s">
        <v>10</v>
      </c>
      <c r="Q1199" s="1898" t="s">
        <v>10</v>
      </c>
      <c r="R1199" s="1898" t="s">
        <v>10</v>
      </c>
      <c r="S1199" s="1898" t="s">
        <v>10</v>
      </c>
      <c r="T1199" s="1898" t="s">
        <v>10</v>
      </c>
      <c r="U1199" s="1898">
        <v>6.2955442000000001</v>
      </c>
      <c r="V1199" s="1818">
        <v>4.9841441</v>
      </c>
      <c r="W1199" s="1782" t="s">
        <v>749</v>
      </c>
    </row>
    <row r="1200" spans="1:23" ht="15" x14ac:dyDescent="0.2">
      <c r="A1200" s="1811"/>
      <c r="B1200" s="1863" t="s">
        <v>759</v>
      </c>
      <c r="C1200" s="1816" t="s">
        <v>10</v>
      </c>
      <c r="D1200" s="1816" t="s">
        <v>10</v>
      </c>
      <c r="E1200" s="1816" t="s">
        <v>10</v>
      </c>
      <c r="F1200" s="1816" t="s">
        <v>10</v>
      </c>
      <c r="G1200" s="1816" t="s">
        <v>10</v>
      </c>
      <c r="H1200" s="1816" t="s">
        <v>10</v>
      </c>
      <c r="I1200" s="1816" t="s">
        <v>10</v>
      </c>
      <c r="J1200" s="1816" t="s">
        <v>10</v>
      </c>
      <c r="K1200" s="1816" t="s">
        <v>10</v>
      </c>
      <c r="L1200" s="1816" t="s">
        <v>10</v>
      </c>
      <c r="M1200" s="1816" t="s">
        <v>10</v>
      </c>
      <c r="N1200" s="1816" t="s">
        <v>10</v>
      </c>
      <c r="O1200" s="1816" t="s">
        <v>10</v>
      </c>
      <c r="P1200" s="1816" t="s">
        <v>10</v>
      </c>
      <c r="Q1200" s="1816" t="s">
        <v>10</v>
      </c>
      <c r="R1200" s="1816" t="s">
        <v>10</v>
      </c>
      <c r="S1200" s="1816" t="s">
        <v>10</v>
      </c>
      <c r="T1200" s="1816" t="s">
        <v>10</v>
      </c>
      <c r="U1200" s="1816">
        <v>6.0971250000000001</v>
      </c>
      <c r="V1200" s="1818">
        <v>5.9771383</v>
      </c>
    </row>
    <row r="1201" spans="1:23" ht="15" x14ac:dyDescent="0.2">
      <c r="A1201" s="1811"/>
      <c r="B1201" s="1863" t="s">
        <v>760</v>
      </c>
      <c r="C1201" s="1816" t="s">
        <v>10</v>
      </c>
      <c r="D1201" s="1816" t="s">
        <v>10</v>
      </c>
      <c r="E1201" s="1816" t="s">
        <v>10</v>
      </c>
      <c r="F1201" s="1816" t="s">
        <v>10</v>
      </c>
      <c r="G1201" s="1816" t="s">
        <v>10</v>
      </c>
      <c r="H1201" s="1816" t="s">
        <v>10</v>
      </c>
      <c r="I1201" s="1816" t="s">
        <v>10</v>
      </c>
      <c r="J1201" s="1816" t="s">
        <v>10</v>
      </c>
      <c r="K1201" s="1816" t="s">
        <v>10</v>
      </c>
      <c r="L1201" s="1816" t="s">
        <v>10</v>
      </c>
      <c r="M1201" s="1816" t="s">
        <v>10</v>
      </c>
      <c r="N1201" s="1816" t="s">
        <v>10</v>
      </c>
      <c r="O1201" s="1816" t="s">
        <v>10</v>
      </c>
      <c r="P1201" s="1816" t="s">
        <v>10</v>
      </c>
      <c r="Q1201" s="1816" t="s">
        <v>10</v>
      </c>
      <c r="R1201" s="1816" t="s">
        <v>10</v>
      </c>
      <c r="S1201" s="1816" t="s">
        <v>10</v>
      </c>
      <c r="T1201" s="1816" t="s">
        <v>10</v>
      </c>
      <c r="U1201" s="1816">
        <v>-0.18640072999999999</v>
      </c>
      <c r="V1201" s="1818">
        <v>0.61945581000000005</v>
      </c>
    </row>
    <row r="1202" spans="1:23" ht="15" x14ac:dyDescent="0.2">
      <c r="A1202" s="1811"/>
      <c r="B1202" s="1863" t="s">
        <v>761</v>
      </c>
      <c r="C1202" s="1798" t="s">
        <v>10</v>
      </c>
      <c r="D1202" s="1798" t="s">
        <v>10</v>
      </c>
      <c r="E1202" s="1798" t="s">
        <v>10</v>
      </c>
      <c r="F1202" s="1798" t="s">
        <v>10</v>
      </c>
      <c r="G1202" s="1798" t="s">
        <v>10</v>
      </c>
      <c r="H1202" s="1798" t="s">
        <v>10</v>
      </c>
      <c r="I1202" s="1798" t="s">
        <v>10</v>
      </c>
      <c r="J1202" s="1798" t="s">
        <v>10</v>
      </c>
      <c r="K1202" s="1798" t="s">
        <v>10</v>
      </c>
      <c r="L1202" s="1798" t="s">
        <v>10</v>
      </c>
      <c r="M1202" s="1798" t="s">
        <v>10</v>
      </c>
      <c r="N1202" s="1798" t="s">
        <v>10</v>
      </c>
      <c r="O1202" s="1798" t="s">
        <v>10</v>
      </c>
      <c r="P1202" s="1798" t="s">
        <v>10</v>
      </c>
      <c r="Q1202" s="1798" t="s">
        <v>10</v>
      </c>
      <c r="R1202" s="1798" t="s">
        <v>10</v>
      </c>
      <c r="S1202" s="1798" t="s">
        <v>10</v>
      </c>
      <c r="T1202" s="1798" t="s">
        <v>10</v>
      </c>
      <c r="U1202" s="1798">
        <v>1.1635716</v>
      </c>
      <c r="V1202" s="1818">
        <v>1.6304285999999999</v>
      </c>
      <c r="W1202" s="1782" t="s">
        <v>749</v>
      </c>
    </row>
    <row r="1203" spans="1:23" ht="15" x14ac:dyDescent="0.2">
      <c r="A1203" s="1811"/>
      <c r="B1203" s="1915" t="s">
        <v>762</v>
      </c>
      <c r="C1203" s="1805" t="s">
        <v>10</v>
      </c>
      <c r="D1203" s="1805" t="s">
        <v>10</v>
      </c>
      <c r="E1203" s="1805" t="s">
        <v>10</v>
      </c>
      <c r="F1203" s="1805" t="s">
        <v>10</v>
      </c>
      <c r="G1203" s="1805" t="s">
        <v>10</v>
      </c>
      <c r="H1203" s="1805" t="s">
        <v>10</v>
      </c>
      <c r="I1203" s="1805" t="s">
        <v>10</v>
      </c>
      <c r="J1203" s="1805" t="s">
        <v>10</v>
      </c>
      <c r="K1203" s="1805" t="s">
        <v>10</v>
      </c>
      <c r="L1203" s="1805" t="s">
        <v>10</v>
      </c>
      <c r="M1203" s="1805" t="s">
        <v>10</v>
      </c>
      <c r="N1203" s="1805" t="s">
        <v>10</v>
      </c>
      <c r="O1203" s="1805" t="s">
        <v>10</v>
      </c>
      <c r="P1203" s="1805" t="s">
        <v>10</v>
      </c>
      <c r="Q1203" s="1805" t="s">
        <v>10</v>
      </c>
      <c r="R1203" s="1805" t="s">
        <v>10</v>
      </c>
      <c r="S1203" s="1805" t="s">
        <v>10</v>
      </c>
      <c r="T1203" s="1805" t="s">
        <v>10</v>
      </c>
      <c r="U1203" s="1805">
        <v>-7.6800331999999996</v>
      </c>
      <c r="V1203" s="1821">
        <v>-3.4643896000000001</v>
      </c>
    </row>
    <row r="1204" spans="1:23" ht="3" customHeight="1" x14ac:dyDescent="0.2">
      <c r="A1204" s="1787"/>
      <c r="B1204" s="1787"/>
      <c r="C1204" s="1787"/>
      <c r="D1204" s="1787"/>
      <c r="E1204" s="1787"/>
      <c r="F1204" s="1787"/>
    </row>
    <row r="1205" spans="1:23" ht="63" customHeight="1" x14ac:dyDescent="0.2">
      <c r="A1205" s="1787"/>
      <c r="B1205" s="2004" t="s">
        <v>763</v>
      </c>
      <c r="C1205" s="2005"/>
      <c r="D1205" s="2005"/>
      <c r="E1205" s="2005"/>
      <c r="F1205" s="2005"/>
      <c r="G1205" s="2005"/>
      <c r="H1205" s="2005"/>
      <c r="I1205" s="2005"/>
      <c r="J1205" s="2005"/>
      <c r="K1205" s="2005"/>
      <c r="L1205" s="2005"/>
      <c r="M1205" s="2005"/>
      <c r="N1205" s="2005"/>
      <c r="O1205" s="2005"/>
      <c r="P1205" s="2005"/>
      <c r="Q1205" s="2005"/>
      <c r="R1205" s="2005"/>
      <c r="S1205" s="1822"/>
      <c r="T1205" s="1822"/>
      <c r="U1205" s="1822"/>
    </row>
    <row r="1207" spans="1:23" ht="63" customHeight="1" x14ac:dyDescent="0.2">
      <c r="A1207" s="1785" t="s">
        <v>764</v>
      </c>
      <c r="B1207" s="2001" t="s">
        <v>765</v>
      </c>
      <c r="C1207" s="2002"/>
      <c r="D1207" s="2002"/>
      <c r="E1207" s="2002"/>
      <c r="F1207" s="2002"/>
      <c r="G1207" s="2002"/>
      <c r="H1207" s="2002"/>
      <c r="I1207" s="2002"/>
      <c r="J1207" s="2002"/>
      <c r="K1207" s="2002"/>
      <c r="L1207" s="2002"/>
      <c r="M1207" s="2002"/>
      <c r="N1207" s="2002"/>
      <c r="O1207" s="2002"/>
      <c r="P1207" s="2002"/>
      <c r="Q1207" s="2002"/>
      <c r="R1207" s="2003"/>
      <c r="S1207" s="1838"/>
      <c r="T1207" s="1838"/>
      <c r="U1207" s="1838"/>
      <c r="V1207" s="1786"/>
    </row>
    <row r="1208" spans="1:23" ht="63" customHeight="1" x14ac:dyDescent="0.2">
      <c r="A1208" s="1787"/>
      <c r="B1208" s="1788" t="s">
        <v>68</v>
      </c>
      <c r="C1208" s="1790" t="s">
        <v>6</v>
      </c>
      <c r="D1208" s="1790" t="s">
        <v>7</v>
      </c>
      <c r="E1208" s="1790" t="s">
        <v>8</v>
      </c>
      <c r="F1208" s="1791" t="s">
        <v>140</v>
      </c>
      <c r="G1208" s="1792" t="s">
        <v>179</v>
      </c>
      <c r="H1208" s="1792" t="s">
        <v>224</v>
      </c>
      <c r="I1208" s="1793" t="s">
        <v>235</v>
      </c>
      <c r="J1208" s="1792" t="s">
        <v>288</v>
      </c>
      <c r="K1208" s="1793" t="s">
        <v>323</v>
      </c>
      <c r="L1208" s="1793" t="s">
        <v>335</v>
      </c>
      <c r="M1208" s="1814" t="s">
        <v>386</v>
      </c>
      <c r="N1208" s="1793" t="s">
        <v>410</v>
      </c>
      <c r="O1208" s="1793" t="s">
        <v>425</v>
      </c>
      <c r="P1208" s="1793" t="s">
        <v>459</v>
      </c>
      <c r="Q1208" s="1815" t="s">
        <v>600</v>
      </c>
      <c r="R1208" s="1793" t="s">
        <v>653</v>
      </c>
      <c r="S1208" s="1922" t="s">
        <v>660</v>
      </c>
      <c r="T1208" s="1793" t="s">
        <v>700</v>
      </c>
      <c r="U1208" s="1793" t="s">
        <v>704</v>
      </c>
      <c r="V1208" s="1794" t="s">
        <v>757</v>
      </c>
    </row>
    <row r="1209" spans="1:23" ht="15" x14ac:dyDescent="0.2">
      <c r="A1209" s="1811"/>
      <c r="B1209" s="1796" t="s">
        <v>766</v>
      </c>
      <c r="C1209" s="1898" t="s">
        <v>10</v>
      </c>
      <c r="D1209" s="1898" t="s">
        <v>10</v>
      </c>
      <c r="E1209" s="1898" t="s">
        <v>10</v>
      </c>
      <c r="F1209" s="1898" t="s">
        <v>10</v>
      </c>
      <c r="G1209" s="1898" t="s">
        <v>10</v>
      </c>
      <c r="H1209" s="1898" t="s">
        <v>10</v>
      </c>
      <c r="I1209" s="1898" t="s">
        <v>10</v>
      </c>
      <c r="J1209" s="1898" t="s">
        <v>10</v>
      </c>
      <c r="K1209" s="1898" t="s">
        <v>10</v>
      </c>
      <c r="L1209" s="1898" t="s">
        <v>10</v>
      </c>
      <c r="M1209" s="1898" t="s">
        <v>10</v>
      </c>
      <c r="N1209" s="1898" t="s">
        <v>10</v>
      </c>
      <c r="O1209" s="1898" t="s">
        <v>10</v>
      </c>
      <c r="P1209" s="1898" t="s">
        <v>10</v>
      </c>
      <c r="Q1209" s="1898" t="s">
        <v>10</v>
      </c>
      <c r="R1209" s="1898" t="s">
        <v>10</v>
      </c>
      <c r="S1209" s="1898" t="s">
        <v>10</v>
      </c>
      <c r="T1209" s="1898" t="s">
        <v>10</v>
      </c>
      <c r="U1209" s="1898" t="s">
        <v>10</v>
      </c>
      <c r="V1209" s="1818">
        <v>15.76347</v>
      </c>
      <c r="W1209" s="1782" t="s">
        <v>749</v>
      </c>
    </row>
    <row r="1210" spans="1:23" ht="15" x14ac:dyDescent="0.2">
      <c r="A1210" s="1811"/>
      <c r="B1210" s="1863" t="s">
        <v>767</v>
      </c>
      <c r="C1210" s="1816" t="s">
        <v>10</v>
      </c>
      <c r="D1210" s="1816" t="s">
        <v>10</v>
      </c>
      <c r="E1210" s="1816" t="s">
        <v>10</v>
      </c>
      <c r="F1210" s="1816" t="s">
        <v>10</v>
      </c>
      <c r="G1210" s="1816" t="s">
        <v>10</v>
      </c>
      <c r="H1210" s="1816" t="s">
        <v>10</v>
      </c>
      <c r="I1210" s="1816" t="s">
        <v>10</v>
      </c>
      <c r="J1210" s="1816" t="s">
        <v>10</v>
      </c>
      <c r="K1210" s="1816" t="s">
        <v>10</v>
      </c>
      <c r="L1210" s="1816" t="s">
        <v>10</v>
      </c>
      <c r="M1210" s="1816" t="s">
        <v>10</v>
      </c>
      <c r="N1210" s="1816" t="s">
        <v>10</v>
      </c>
      <c r="O1210" s="1816" t="s">
        <v>10</v>
      </c>
      <c r="P1210" s="1816" t="s">
        <v>10</v>
      </c>
      <c r="Q1210" s="1816" t="s">
        <v>10</v>
      </c>
      <c r="R1210" s="1816" t="s">
        <v>10</v>
      </c>
      <c r="S1210" s="1816" t="s">
        <v>10</v>
      </c>
      <c r="T1210" s="1816" t="s">
        <v>10</v>
      </c>
      <c r="U1210" s="1816" t="s">
        <v>10</v>
      </c>
      <c r="V1210" s="1818">
        <v>14.545861</v>
      </c>
    </row>
    <row r="1211" spans="1:23" ht="15" x14ac:dyDescent="0.2">
      <c r="A1211" s="1811"/>
      <c r="B1211" s="1863" t="s">
        <v>768</v>
      </c>
      <c r="C1211" s="1816" t="s">
        <v>10</v>
      </c>
      <c r="D1211" s="1816" t="s">
        <v>10</v>
      </c>
      <c r="E1211" s="1816" t="s">
        <v>10</v>
      </c>
      <c r="F1211" s="1816" t="s">
        <v>10</v>
      </c>
      <c r="G1211" s="1816" t="s">
        <v>10</v>
      </c>
      <c r="H1211" s="1816" t="s">
        <v>10</v>
      </c>
      <c r="I1211" s="1816" t="s">
        <v>10</v>
      </c>
      <c r="J1211" s="1816" t="s">
        <v>10</v>
      </c>
      <c r="K1211" s="1816" t="s">
        <v>10</v>
      </c>
      <c r="L1211" s="1816" t="s">
        <v>10</v>
      </c>
      <c r="M1211" s="1816" t="s">
        <v>10</v>
      </c>
      <c r="N1211" s="1816" t="s">
        <v>10</v>
      </c>
      <c r="O1211" s="1816" t="s">
        <v>10</v>
      </c>
      <c r="P1211" s="1816" t="s">
        <v>10</v>
      </c>
      <c r="Q1211" s="1816" t="s">
        <v>10</v>
      </c>
      <c r="R1211" s="1816" t="s">
        <v>10</v>
      </c>
      <c r="S1211" s="1816" t="s">
        <v>10</v>
      </c>
      <c r="T1211" s="1816" t="s">
        <v>10</v>
      </c>
      <c r="U1211" s="1816" t="s">
        <v>10</v>
      </c>
      <c r="V1211" s="1818">
        <v>16.389693000000001</v>
      </c>
    </row>
    <row r="1212" spans="1:23" ht="15" x14ac:dyDescent="0.2">
      <c r="A1212" s="1811"/>
      <c r="B1212" s="1863" t="s">
        <v>769</v>
      </c>
      <c r="C1212" s="1798" t="s">
        <v>10</v>
      </c>
      <c r="D1212" s="1798" t="s">
        <v>10</v>
      </c>
      <c r="E1212" s="1798" t="s">
        <v>10</v>
      </c>
      <c r="F1212" s="1798" t="s">
        <v>10</v>
      </c>
      <c r="G1212" s="1798" t="s">
        <v>10</v>
      </c>
      <c r="H1212" s="1798" t="s">
        <v>10</v>
      </c>
      <c r="I1212" s="1798" t="s">
        <v>10</v>
      </c>
      <c r="J1212" s="1798" t="s">
        <v>10</v>
      </c>
      <c r="K1212" s="1798" t="s">
        <v>10</v>
      </c>
      <c r="L1212" s="1798" t="s">
        <v>10</v>
      </c>
      <c r="M1212" s="1798" t="s">
        <v>10</v>
      </c>
      <c r="N1212" s="1798" t="s">
        <v>10</v>
      </c>
      <c r="O1212" s="1798" t="s">
        <v>10</v>
      </c>
      <c r="P1212" s="1798" t="s">
        <v>10</v>
      </c>
      <c r="Q1212" s="1798" t="s">
        <v>10</v>
      </c>
      <c r="R1212" s="1798" t="s">
        <v>10</v>
      </c>
      <c r="S1212" s="1798" t="s">
        <v>10</v>
      </c>
      <c r="T1212" s="1798" t="s">
        <v>10</v>
      </c>
      <c r="U1212" s="1798" t="s">
        <v>10</v>
      </c>
      <c r="V1212" s="1818">
        <v>38.562565999999997</v>
      </c>
      <c r="W1212" s="1782" t="s">
        <v>749</v>
      </c>
    </row>
    <row r="1213" spans="1:23" ht="15" x14ac:dyDescent="0.2">
      <c r="A1213" s="1811"/>
      <c r="B1213" s="1915" t="s">
        <v>770</v>
      </c>
      <c r="C1213" s="1805" t="s">
        <v>10</v>
      </c>
      <c r="D1213" s="1805" t="s">
        <v>10</v>
      </c>
      <c r="E1213" s="1805" t="s">
        <v>10</v>
      </c>
      <c r="F1213" s="1805" t="s">
        <v>10</v>
      </c>
      <c r="G1213" s="1805" t="s">
        <v>10</v>
      </c>
      <c r="H1213" s="1805" t="s">
        <v>10</v>
      </c>
      <c r="I1213" s="1805" t="s">
        <v>10</v>
      </c>
      <c r="J1213" s="1805" t="s">
        <v>10</v>
      </c>
      <c r="K1213" s="1805" t="s">
        <v>10</v>
      </c>
      <c r="L1213" s="1805" t="s">
        <v>10</v>
      </c>
      <c r="M1213" s="1805" t="s">
        <v>10</v>
      </c>
      <c r="N1213" s="1805" t="s">
        <v>10</v>
      </c>
      <c r="O1213" s="1805" t="s">
        <v>10</v>
      </c>
      <c r="P1213" s="1805" t="s">
        <v>10</v>
      </c>
      <c r="Q1213" s="1805" t="s">
        <v>10</v>
      </c>
      <c r="R1213" s="1805" t="s">
        <v>10</v>
      </c>
      <c r="S1213" s="1805" t="s">
        <v>10</v>
      </c>
      <c r="T1213" s="1805" t="s">
        <v>10</v>
      </c>
      <c r="U1213" s="1805" t="s">
        <v>10</v>
      </c>
      <c r="V1213" s="1821">
        <v>14.738409000000001</v>
      </c>
    </row>
    <row r="1214" spans="1:23" ht="3" customHeight="1" x14ac:dyDescent="0.2">
      <c r="A1214" s="1787"/>
      <c r="B1214" s="1787"/>
      <c r="C1214" s="1787"/>
      <c r="D1214" s="1787"/>
      <c r="E1214" s="1787"/>
      <c r="F1214" s="1787"/>
    </row>
    <row r="1215" spans="1:23" ht="63" customHeight="1" x14ac:dyDescent="0.2">
      <c r="A1215" s="1787"/>
      <c r="B1215" s="2004" t="s">
        <v>771</v>
      </c>
      <c r="C1215" s="2005"/>
      <c r="D1215" s="2005"/>
      <c r="E1215" s="2005"/>
      <c r="F1215" s="2005"/>
      <c r="G1215" s="2005"/>
      <c r="H1215" s="2005"/>
      <c r="I1215" s="2005"/>
      <c r="J1215" s="2005"/>
      <c r="K1215" s="2005"/>
      <c r="L1215" s="2005"/>
      <c r="M1215" s="2005"/>
      <c r="N1215" s="2005"/>
      <c r="O1215" s="2005"/>
      <c r="P1215" s="2005"/>
      <c r="Q1215" s="2005"/>
      <c r="R1215" s="2005"/>
      <c r="S1215" s="1822"/>
      <c r="T1215" s="1822"/>
      <c r="U1215" s="1822"/>
    </row>
    <row r="1217" spans="1:23" ht="63" customHeight="1" x14ac:dyDescent="0.2">
      <c r="A1217" s="1785" t="s">
        <v>772</v>
      </c>
      <c r="B1217" s="2001" t="s">
        <v>773</v>
      </c>
      <c r="C1217" s="2002"/>
      <c r="D1217" s="2002"/>
      <c r="E1217" s="2002"/>
      <c r="F1217" s="2002"/>
      <c r="G1217" s="2002"/>
      <c r="H1217" s="2002"/>
      <c r="I1217" s="2002"/>
      <c r="J1217" s="2002"/>
      <c r="K1217" s="2002"/>
      <c r="L1217" s="2002"/>
      <c r="M1217" s="2002"/>
      <c r="N1217" s="2002"/>
      <c r="O1217" s="2002"/>
      <c r="P1217" s="2002"/>
      <c r="Q1217" s="2002"/>
      <c r="R1217" s="2003"/>
      <c r="S1217" s="1838"/>
      <c r="T1217" s="1838"/>
      <c r="U1217" s="1838"/>
      <c r="V1217" s="1786"/>
    </row>
    <row r="1218" spans="1:23" ht="63" customHeight="1" x14ac:dyDescent="0.2">
      <c r="A1218" s="1787"/>
      <c r="B1218" s="1788" t="s">
        <v>68</v>
      </c>
      <c r="C1218" s="1790" t="s">
        <v>6</v>
      </c>
      <c r="D1218" s="1790" t="s">
        <v>7</v>
      </c>
      <c r="E1218" s="1790" t="s">
        <v>8</v>
      </c>
      <c r="F1218" s="1791" t="s">
        <v>140</v>
      </c>
      <c r="G1218" s="1792" t="s">
        <v>179</v>
      </c>
      <c r="H1218" s="1792" t="s">
        <v>224</v>
      </c>
      <c r="I1218" s="1793" t="s">
        <v>235</v>
      </c>
      <c r="J1218" s="1792" t="s">
        <v>288</v>
      </c>
      <c r="K1218" s="1793" t="s">
        <v>323</v>
      </c>
      <c r="L1218" s="1793" t="s">
        <v>335</v>
      </c>
      <c r="M1218" s="1814" t="s">
        <v>386</v>
      </c>
      <c r="N1218" s="1793" t="s">
        <v>410</v>
      </c>
      <c r="O1218" s="1793" t="s">
        <v>425</v>
      </c>
      <c r="P1218" s="1793" t="s">
        <v>459</v>
      </c>
      <c r="Q1218" s="1815" t="s">
        <v>600</v>
      </c>
      <c r="R1218" s="1793" t="s">
        <v>653</v>
      </c>
      <c r="S1218" s="1922" t="s">
        <v>660</v>
      </c>
      <c r="T1218" s="1793" t="s">
        <v>700</v>
      </c>
      <c r="U1218" s="1793" t="s">
        <v>704</v>
      </c>
      <c r="V1218" s="1794" t="s">
        <v>757</v>
      </c>
    </row>
    <row r="1219" spans="1:23" ht="15" x14ac:dyDescent="0.2">
      <c r="A1219" s="1811"/>
      <c r="B1219" s="1796" t="s">
        <v>766</v>
      </c>
      <c r="C1219" s="1898" t="s">
        <v>10</v>
      </c>
      <c r="D1219" s="1898" t="s">
        <v>10</v>
      </c>
      <c r="E1219" s="1898" t="s">
        <v>10</v>
      </c>
      <c r="F1219" s="1898" t="s">
        <v>10</v>
      </c>
      <c r="G1219" s="1898" t="s">
        <v>10</v>
      </c>
      <c r="H1219" s="1898" t="s">
        <v>10</v>
      </c>
      <c r="I1219" s="1898" t="s">
        <v>10</v>
      </c>
      <c r="J1219" s="1898" t="s">
        <v>10</v>
      </c>
      <c r="K1219" s="1898" t="s">
        <v>10</v>
      </c>
      <c r="L1219" s="1898" t="s">
        <v>10</v>
      </c>
      <c r="M1219" s="1898" t="s">
        <v>10</v>
      </c>
      <c r="N1219" s="1898" t="s">
        <v>10</v>
      </c>
      <c r="O1219" s="1898" t="s">
        <v>10</v>
      </c>
      <c r="P1219" s="1898" t="s">
        <v>10</v>
      </c>
      <c r="Q1219" s="1898" t="s">
        <v>10</v>
      </c>
      <c r="R1219" s="1898" t="s">
        <v>10</v>
      </c>
      <c r="S1219" s="1898" t="s">
        <v>10</v>
      </c>
      <c r="T1219" s="1898" t="s">
        <v>10</v>
      </c>
      <c r="U1219" s="1898" t="s">
        <v>10</v>
      </c>
      <c r="V1219" s="1818">
        <v>1.0009527</v>
      </c>
      <c r="W1219" s="1782" t="s">
        <v>749</v>
      </c>
    </row>
    <row r="1220" spans="1:23" ht="15" x14ac:dyDescent="0.2">
      <c r="A1220" s="1811"/>
      <c r="B1220" s="1863" t="s">
        <v>767</v>
      </c>
      <c r="C1220" s="1816" t="s">
        <v>10</v>
      </c>
      <c r="D1220" s="1816" t="s">
        <v>10</v>
      </c>
      <c r="E1220" s="1816" t="s">
        <v>10</v>
      </c>
      <c r="F1220" s="1816" t="s">
        <v>10</v>
      </c>
      <c r="G1220" s="1816" t="s">
        <v>10</v>
      </c>
      <c r="H1220" s="1816" t="s">
        <v>10</v>
      </c>
      <c r="I1220" s="1816" t="s">
        <v>10</v>
      </c>
      <c r="J1220" s="1816" t="s">
        <v>10</v>
      </c>
      <c r="K1220" s="1816" t="s">
        <v>10</v>
      </c>
      <c r="L1220" s="1816" t="s">
        <v>10</v>
      </c>
      <c r="M1220" s="1816" t="s">
        <v>10</v>
      </c>
      <c r="N1220" s="1816" t="s">
        <v>10</v>
      </c>
      <c r="O1220" s="1816" t="s">
        <v>10</v>
      </c>
      <c r="P1220" s="1816" t="s">
        <v>10</v>
      </c>
      <c r="Q1220" s="1816" t="s">
        <v>10</v>
      </c>
      <c r="R1220" s="1816" t="s">
        <v>10</v>
      </c>
      <c r="S1220" s="1816" t="s">
        <v>10</v>
      </c>
      <c r="T1220" s="1816" t="s">
        <v>10</v>
      </c>
      <c r="U1220" s="1816" t="s">
        <v>10</v>
      </c>
      <c r="V1220" s="1818">
        <v>-0.58954293000000002</v>
      </c>
    </row>
    <row r="1221" spans="1:23" ht="15" x14ac:dyDescent="0.2">
      <c r="A1221" s="1811"/>
      <c r="B1221" s="1863" t="s">
        <v>768</v>
      </c>
      <c r="C1221" s="1816" t="s">
        <v>10</v>
      </c>
      <c r="D1221" s="1816" t="s">
        <v>10</v>
      </c>
      <c r="E1221" s="1816" t="s">
        <v>10</v>
      </c>
      <c r="F1221" s="1816" t="s">
        <v>10</v>
      </c>
      <c r="G1221" s="1816" t="s">
        <v>10</v>
      </c>
      <c r="H1221" s="1816" t="s">
        <v>10</v>
      </c>
      <c r="I1221" s="1816" t="s">
        <v>10</v>
      </c>
      <c r="J1221" s="1816" t="s">
        <v>10</v>
      </c>
      <c r="K1221" s="1816" t="s">
        <v>10</v>
      </c>
      <c r="L1221" s="1816" t="s">
        <v>10</v>
      </c>
      <c r="M1221" s="1816" t="s">
        <v>10</v>
      </c>
      <c r="N1221" s="1816" t="s">
        <v>10</v>
      </c>
      <c r="O1221" s="1816" t="s">
        <v>10</v>
      </c>
      <c r="P1221" s="1816" t="s">
        <v>10</v>
      </c>
      <c r="Q1221" s="1816" t="s">
        <v>10</v>
      </c>
      <c r="R1221" s="1816" t="s">
        <v>10</v>
      </c>
      <c r="S1221" s="1816" t="s">
        <v>10</v>
      </c>
      <c r="T1221" s="1816" t="s">
        <v>10</v>
      </c>
      <c r="U1221" s="1816" t="s">
        <v>10</v>
      </c>
      <c r="V1221" s="1818">
        <v>1.6943877000000001</v>
      </c>
    </row>
    <row r="1222" spans="1:23" ht="15" x14ac:dyDescent="0.2">
      <c r="A1222" s="1811"/>
      <c r="B1222" s="1863" t="s">
        <v>769</v>
      </c>
      <c r="C1222" s="1798" t="s">
        <v>10</v>
      </c>
      <c r="D1222" s="1798" t="s">
        <v>10</v>
      </c>
      <c r="E1222" s="1798" t="s">
        <v>10</v>
      </c>
      <c r="F1222" s="1798" t="s">
        <v>10</v>
      </c>
      <c r="G1222" s="1798" t="s">
        <v>10</v>
      </c>
      <c r="H1222" s="1798" t="s">
        <v>10</v>
      </c>
      <c r="I1222" s="1798" t="s">
        <v>10</v>
      </c>
      <c r="J1222" s="1798" t="s">
        <v>10</v>
      </c>
      <c r="K1222" s="1798" t="s">
        <v>10</v>
      </c>
      <c r="L1222" s="1798" t="s">
        <v>10</v>
      </c>
      <c r="M1222" s="1798" t="s">
        <v>10</v>
      </c>
      <c r="N1222" s="1798" t="s">
        <v>10</v>
      </c>
      <c r="O1222" s="1798" t="s">
        <v>10</v>
      </c>
      <c r="P1222" s="1798" t="s">
        <v>10</v>
      </c>
      <c r="Q1222" s="1798" t="s">
        <v>10</v>
      </c>
      <c r="R1222" s="1798" t="s">
        <v>10</v>
      </c>
      <c r="S1222" s="1798" t="s">
        <v>10</v>
      </c>
      <c r="T1222" s="1798" t="s">
        <v>10</v>
      </c>
      <c r="U1222" s="1798" t="s">
        <v>10</v>
      </c>
      <c r="V1222" s="1818">
        <v>-9.0605840999999998</v>
      </c>
      <c r="W1222" s="1782" t="s">
        <v>749</v>
      </c>
    </row>
    <row r="1223" spans="1:23" ht="15" x14ac:dyDescent="0.2">
      <c r="A1223" s="1811"/>
      <c r="B1223" s="1915" t="s">
        <v>770</v>
      </c>
      <c r="C1223" s="1805" t="s">
        <v>10</v>
      </c>
      <c r="D1223" s="1805" t="s">
        <v>10</v>
      </c>
      <c r="E1223" s="1805" t="s">
        <v>10</v>
      </c>
      <c r="F1223" s="1805" t="s">
        <v>10</v>
      </c>
      <c r="G1223" s="1805" t="s">
        <v>10</v>
      </c>
      <c r="H1223" s="1805" t="s">
        <v>10</v>
      </c>
      <c r="I1223" s="1805" t="s">
        <v>10</v>
      </c>
      <c r="J1223" s="1805" t="s">
        <v>10</v>
      </c>
      <c r="K1223" s="1805" t="s">
        <v>10</v>
      </c>
      <c r="L1223" s="1805" t="s">
        <v>10</v>
      </c>
      <c r="M1223" s="1805" t="s">
        <v>10</v>
      </c>
      <c r="N1223" s="1805" t="s">
        <v>10</v>
      </c>
      <c r="O1223" s="1805" t="s">
        <v>10</v>
      </c>
      <c r="P1223" s="1805" t="s">
        <v>10</v>
      </c>
      <c r="Q1223" s="1805" t="s">
        <v>10</v>
      </c>
      <c r="R1223" s="1805" t="s">
        <v>10</v>
      </c>
      <c r="S1223" s="1805" t="s">
        <v>10</v>
      </c>
      <c r="T1223" s="1805" t="s">
        <v>10</v>
      </c>
      <c r="U1223" s="1805" t="s">
        <v>10</v>
      </c>
      <c r="V1223" s="1821">
        <v>1.6950702</v>
      </c>
    </row>
    <row r="1224" spans="1:23" ht="3" customHeight="1" x14ac:dyDescent="0.2">
      <c r="A1224" s="1787"/>
      <c r="B1224" s="1787"/>
      <c r="C1224" s="1787"/>
      <c r="D1224" s="1787"/>
      <c r="E1224" s="1787"/>
      <c r="F1224" s="1787"/>
    </row>
    <row r="1225" spans="1:23" ht="63" customHeight="1" x14ac:dyDescent="0.2">
      <c r="A1225" s="1787"/>
      <c r="B1225" s="2004" t="s">
        <v>774</v>
      </c>
      <c r="C1225" s="2005"/>
      <c r="D1225" s="2005"/>
      <c r="E1225" s="2005"/>
      <c r="F1225" s="2005"/>
      <c r="G1225" s="2005"/>
      <c r="H1225" s="2005"/>
      <c r="I1225" s="2005"/>
      <c r="J1225" s="2005"/>
      <c r="K1225" s="2005"/>
      <c r="L1225" s="2005"/>
      <c r="M1225" s="2005"/>
      <c r="N1225" s="2005"/>
      <c r="O1225" s="2005"/>
      <c r="P1225" s="2005"/>
      <c r="Q1225" s="2005"/>
      <c r="R1225" s="2005"/>
      <c r="S1225" s="1822"/>
      <c r="T1225" s="1822"/>
      <c r="U1225" s="1822"/>
    </row>
    <row r="1227" spans="1:23" ht="63" customHeight="1" x14ac:dyDescent="0.2">
      <c r="A1227" s="1785" t="s">
        <v>775</v>
      </c>
      <c r="B1227" s="2001" t="s">
        <v>776</v>
      </c>
      <c r="C1227" s="2002"/>
      <c r="D1227" s="2002"/>
      <c r="E1227" s="2002"/>
      <c r="F1227" s="2002"/>
      <c r="G1227" s="2002"/>
      <c r="H1227" s="2002"/>
      <c r="I1227" s="2002"/>
      <c r="J1227" s="2002"/>
      <c r="K1227" s="2002"/>
      <c r="L1227" s="2002"/>
      <c r="M1227" s="2002"/>
      <c r="N1227" s="2002"/>
      <c r="O1227" s="2002"/>
      <c r="P1227" s="2002"/>
      <c r="Q1227" s="2002"/>
      <c r="R1227" s="2003"/>
      <c r="S1227" s="1838"/>
      <c r="T1227" s="1838"/>
      <c r="U1227" s="1838"/>
      <c r="V1227" s="1786"/>
    </row>
    <row r="1228" spans="1:23" ht="63" customHeight="1" x14ac:dyDescent="0.2">
      <c r="A1228" s="1787"/>
      <c r="B1228" s="1788" t="s">
        <v>68</v>
      </c>
      <c r="C1228" s="1790" t="s">
        <v>6</v>
      </c>
      <c r="D1228" s="1790" t="s">
        <v>7</v>
      </c>
      <c r="E1228" s="1790" t="s">
        <v>8</v>
      </c>
      <c r="F1228" s="1791" t="s">
        <v>140</v>
      </c>
      <c r="G1228" s="1792" t="s">
        <v>179</v>
      </c>
      <c r="H1228" s="1792" t="s">
        <v>224</v>
      </c>
      <c r="I1228" s="1793" t="s">
        <v>235</v>
      </c>
      <c r="J1228" s="1792" t="s">
        <v>288</v>
      </c>
      <c r="K1228" s="1793" t="s">
        <v>323</v>
      </c>
      <c r="L1228" s="1793" t="s">
        <v>335</v>
      </c>
      <c r="M1228" s="1814" t="s">
        <v>386</v>
      </c>
      <c r="N1228" s="1793" t="s">
        <v>410</v>
      </c>
      <c r="O1228" s="1793" t="s">
        <v>425</v>
      </c>
      <c r="P1228" s="1793" t="s">
        <v>459</v>
      </c>
      <c r="Q1228" s="1815" t="s">
        <v>600</v>
      </c>
      <c r="R1228" s="1793" t="s">
        <v>653</v>
      </c>
      <c r="S1228" s="1922" t="s">
        <v>660</v>
      </c>
      <c r="T1228" s="1793" t="s">
        <v>700</v>
      </c>
      <c r="U1228" s="1793" t="s">
        <v>704</v>
      </c>
      <c r="V1228" s="1794" t="s">
        <v>777</v>
      </c>
    </row>
    <row r="1229" spans="1:23" ht="15" x14ac:dyDescent="0.2">
      <c r="A1229" s="1811"/>
      <c r="B1229" s="1796" t="s">
        <v>50</v>
      </c>
      <c r="C1229" s="1898" t="s">
        <v>10</v>
      </c>
      <c r="D1229" s="1898" t="s">
        <v>10</v>
      </c>
      <c r="E1229" s="1898" t="s">
        <v>10</v>
      </c>
      <c r="F1229" s="1898" t="s">
        <v>10</v>
      </c>
      <c r="G1229" s="1898" t="s">
        <v>10</v>
      </c>
      <c r="H1229" s="1898" t="s">
        <v>10</v>
      </c>
      <c r="I1229" s="1898" t="s">
        <v>10</v>
      </c>
      <c r="J1229" s="1898" t="s">
        <v>10</v>
      </c>
      <c r="K1229" s="1898" t="s">
        <v>10</v>
      </c>
      <c r="L1229" s="1898" t="s">
        <v>10</v>
      </c>
      <c r="M1229" s="1898" t="s">
        <v>10</v>
      </c>
      <c r="N1229" s="1898" t="s">
        <v>10</v>
      </c>
      <c r="O1229" s="1898" t="s">
        <v>10</v>
      </c>
      <c r="P1229" s="1898" t="s">
        <v>10</v>
      </c>
      <c r="Q1229" s="1898" t="s">
        <v>10</v>
      </c>
      <c r="R1229" s="1898" t="s">
        <v>10</v>
      </c>
      <c r="S1229" s="1898" t="s">
        <v>10</v>
      </c>
      <c r="T1229" s="1898" t="s">
        <v>10</v>
      </c>
      <c r="U1229" s="1898" t="s">
        <v>10</v>
      </c>
      <c r="V1229" s="1818">
        <v>25.2</v>
      </c>
      <c r="W1229" s="1782" t="s">
        <v>749</v>
      </c>
    </row>
    <row r="1230" spans="1:23" ht="15" x14ac:dyDescent="0.2">
      <c r="A1230" s="1811"/>
      <c r="B1230" s="1863" t="s">
        <v>778</v>
      </c>
      <c r="C1230" s="1816" t="s">
        <v>10</v>
      </c>
      <c r="D1230" s="1816" t="s">
        <v>10</v>
      </c>
      <c r="E1230" s="1816" t="s">
        <v>10</v>
      </c>
      <c r="F1230" s="1816" t="s">
        <v>10</v>
      </c>
      <c r="G1230" s="1816" t="s">
        <v>10</v>
      </c>
      <c r="H1230" s="1816" t="s">
        <v>10</v>
      </c>
      <c r="I1230" s="1816" t="s">
        <v>10</v>
      </c>
      <c r="J1230" s="1816" t="s">
        <v>10</v>
      </c>
      <c r="K1230" s="1816" t="s">
        <v>10</v>
      </c>
      <c r="L1230" s="1816" t="s">
        <v>10</v>
      </c>
      <c r="M1230" s="1816" t="s">
        <v>10</v>
      </c>
      <c r="N1230" s="1816" t="s">
        <v>10</v>
      </c>
      <c r="O1230" s="1816" t="s">
        <v>10</v>
      </c>
      <c r="P1230" s="1816" t="s">
        <v>10</v>
      </c>
      <c r="Q1230" s="1816" t="s">
        <v>10</v>
      </c>
      <c r="R1230" s="1816" t="s">
        <v>10</v>
      </c>
      <c r="S1230" s="1816" t="s">
        <v>10</v>
      </c>
      <c r="T1230" s="1816" t="s">
        <v>10</v>
      </c>
      <c r="U1230" s="1816" t="s">
        <v>10</v>
      </c>
      <c r="V1230" s="1818">
        <v>61.6</v>
      </c>
    </row>
    <row r="1231" spans="1:23" ht="15" x14ac:dyDescent="0.2">
      <c r="A1231" s="1811"/>
      <c r="B1231" s="1863" t="s">
        <v>779</v>
      </c>
      <c r="C1231" s="1816" t="s">
        <v>10</v>
      </c>
      <c r="D1231" s="1816" t="s">
        <v>10</v>
      </c>
      <c r="E1231" s="1816" t="s">
        <v>10</v>
      </c>
      <c r="F1231" s="1816" t="s">
        <v>10</v>
      </c>
      <c r="G1231" s="1816" t="s">
        <v>10</v>
      </c>
      <c r="H1231" s="1816" t="s">
        <v>10</v>
      </c>
      <c r="I1231" s="1816" t="s">
        <v>10</v>
      </c>
      <c r="J1231" s="1816" t="s">
        <v>10</v>
      </c>
      <c r="K1231" s="1816" t="s">
        <v>10</v>
      </c>
      <c r="L1231" s="1816" t="s">
        <v>10</v>
      </c>
      <c r="M1231" s="1816" t="s">
        <v>10</v>
      </c>
      <c r="N1231" s="1816" t="s">
        <v>10</v>
      </c>
      <c r="O1231" s="1816" t="s">
        <v>10</v>
      </c>
      <c r="P1231" s="1816" t="s">
        <v>10</v>
      </c>
      <c r="Q1231" s="1816" t="s">
        <v>10</v>
      </c>
      <c r="R1231" s="1816" t="s">
        <v>10</v>
      </c>
      <c r="S1231" s="1816" t="s">
        <v>10</v>
      </c>
      <c r="T1231" s="1816" t="s">
        <v>10</v>
      </c>
      <c r="U1231" s="1816" t="s">
        <v>10</v>
      </c>
      <c r="V1231" s="1818">
        <v>12.11</v>
      </c>
    </row>
    <row r="1232" spans="1:23" ht="15" x14ac:dyDescent="0.2">
      <c r="A1232" s="1811"/>
      <c r="B1232" s="1915" t="s">
        <v>780</v>
      </c>
      <c r="C1232" s="1805" t="s">
        <v>10</v>
      </c>
      <c r="D1232" s="1805" t="s">
        <v>10</v>
      </c>
      <c r="E1232" s="1805" t="s">
        <v>10</v>
      </c>
      <c r="F1232" s="1805" t="s">
        <v>10</v>
      </c>
      <c r="G1232" s="1805" t="s">
        <v>10</v>
      </c>
      <c r="H1232" s="1805" t="s">
        <v>10</v>
      </c>
      <c r="I1232" s="1805" t="s">
        <v>10</v>
      </c>
      <c r="J1232" s="1805" t="s">
        <v>10</v>
      </c>
      <c r="K1232" s="1805" t="s">
        <v>10</v>
      </c>
      <c r="L1232" s="1805" t="s">
        <v>10</v>
      </c>
      <c r="M1232" s="1805" t="s">
        <v>10</v>
      </c>
      <c r="N1232" s="1805" t="s">
        <v>10</v>
      </c>
      <c r="O1232" s="1805" t="s">
        <v>10</v>
      </c>
      <c r="P1232" s="1805" t="s">
        <v>10</v>
      </c>
      <c r="Q1232" s="1805" t="s">
        <v>10</v>
      </c>
      <c r="R1232" s="1805" t="s">
        <v>10</v>
      </c>
      <c r="S1232" s="1805" t="s">
        <v>10</v>
      </c>
      <c r="T1232" s="1805" t="s">
        <v>10</v>
      </c>
      <c r="U1232" s="1805" t="s">
        <v>10</v>
      </c>
      <c r="V1232" s="1821">
        <v>1.0900000000000001</v>
      </c>
    </row>
    <row r="1233" spans="1:23" ht="3" customHeight="1" x14ac:dyDescent="0.2">
      <c r="A1233" s="1787"/>
      <c r="B1233" s="1787"/>
      <c r="C1233" s="1787"/>
      <c r="D1233" s="1787"/>
      <c r="E1233" s="1787"/>
      <c r="F1233" s="1787"/>
    </row>
    <row r="1234" spans="1:23" ht="63" customHeight="1" x14ac:dyDescent="0.2">
      <c r="A1234" s="1787"/>
      <c r="B1234" s="2004" t="s">
        <v>781</v>
      </c>
      <c r="C1234" s="2005"/>
      <c r="D1234" s="2005"/>
      <c r="E1234" s="2005"/>
      <c r="F1234" s="2005"/>
      <c r="G1234" s="2005"/>
      <c r="H1234" s="2005"/>
      <c r="I1234" s="2005"/>
      <c r="J1234" s="2005"/>
      <c r="K1234" s="2005"/>
      <c r="L1234" s="2005"/>
      <c r="M1234" s="2005"/>
      <c r="N1234" s="2005"/>
      <c r="O1234" s="2005"/>
      <c r="P1234" s="2005"/>
      <c r="Q1234" s="2005"/>
      <c r="R1234" s="2005"/>
      <c r="S1234" s="1822"/>
      <c r="T1234" s="1822"/>
      <c r="U1234" s="1822"/>
    </row>
    <row r="1236" spans="1:23" ht="63" customHeight="1" x14ac:dyDescent="0.2">
      <c r="A1236" s="1785" t="s">
        <v>782</v>
      </c>
      <c r="B1236" s="2001" t="s">
        <v>783</v>
      </c>
      <c r="C1236" s="2002"/>
      <c r="D1236" s="2002"/>
      <c r="E1236" s="2002"/>
      <c r="F1236" s="2002"/>
      <c r="G1236" s="2002"/>
      <c r="H1236" s="2002"/>
      <c r="I1236" s="2002"/>
      <c r="J1236" s="2002"/>
      <c r="K1236" s="2002"/>
      <c r="L1236" s="2002"/>
      <c r="M1236" s="2002"/>
      <c r="N1236" s="2002"/>
      <c r="O1236" s="2002"/>
      <c r="P1236" s="2002"/>
      <c r="Q1236" s="2002"/>
      <c r="R1236" s="2003"/>
      <c r="S1236" s="1838"/>
      <c r="T1236" s="1838"/>
      <c r="U1236" s="1838"/>
      <c r="V1236" s="1786"/>
    </row>
    <row r="1237" spans="1:23" ht="63" customHeight="1" x14ac:dyDescent="0.2">
      <c r="A1237" s="1787"/>
      <c r="B1237" s="1788" t="s">
        <v>68</v>
      </c>
      <c r="C1237" s="1790" t="s">
        <v>6</v>
      </c>
      <c r="D1237" s="1790" t="s">
        <v>7</v>
      </c>
      <c r="E1237" s="1790" t="s">
        <v>8</v>
      </c>
      <c r="F1237" s="1791" t="s">
        <v>140</v>
      </c>
      <c r="G1237" s="1792" t="s">
        <v>179</v>
      </c>
      <c r="H1237" s="1792" t="s">
        <v>224</v>
      </c>
      <c r="I1237" s="1793" t="s">
        <v>235</v>
      </c>
      <c r="J1237" s="1792" t="s">
        <v>288</v>
      </c>
      <c r="K1237" s="1793" t="s">
        <v>323</v>
      </c>
      <c r="L1237" s="1793" t="s">
        <v>335</v>
      </c>
      <c r="M1237" s="1814" t="s">
        <v>386</v>
      </c>
      <c r="N1237" s="1793" t="s">
        <v>410</v>
      </c>
      <c r="O1237" s="1793" t="s">
        <v>425</v>
      </c>
      <c r="P1237" s="1793" t="s">
        <v>459</v>
      </c>
      <c r="Q1237" s="1815" t="s">
        <v>600</v>
      </c>
      <c r="R1237" s="1793" t="s">
        <v>653</v>
      </c>
      <c r="S1237" s="1922" t="s">
        <v>660</v>
      </c>
      <c r="T1237" s="1793" t="s">
        <v>700</v>
      </c>
      <c r="U1237" s="1793" t="s">
        <v>704</v>
      </c>
      <c r="V1237" s="1794" t="s">
        <v>777</v>
      </c>
    </row>
    <row r="1238" spans="1:23" ht="15" x14ac:dyDescent="0.2">
      <c r="A1238" s="1811"/>
      <c r="B1238" s="1796" t="s">
        <v>784</v>
      </c>
      <c r="C1238" s="1898" t="s">
        <v>10</v>
      </c>
      <c r="D1238" s="1898" t="s">
        <v>10</v>
      </c>
      <c r="E1238" s="1898" t="s">
        <v>10</v>
      </c>
      <c r="F1238" s="1898" t="s">
        <v>10</v>
      </c>
      <c r="G1238" s="1898" t="s">
        <v>10</v>
      </c>
      <c r="H1238" s="1898" t="s">
        <v>10</v>
      </c>
      <c r="I1238" s="1898" t="s">
        <v>10</v>
      </c>
      <c r="J1238" s="1898" t="s">
        <v>10</v>
      </c>
      <c r="K1238" s="1898" t="s">
        <v>10</v>
      </c>
      <c r="L1238" s="1898" t="s">
        <v>10</v>
      </c>
      <c r="M1238" s="1898" t="s">
        <v>10</v>
      </c>
      <c r="N1238" s="1898" t="s">
        <v>10</v>
      </c>
      <c r="O1238" s="1898" t="s">
        <v>10</v>
      </c>
      <c r="P1238" s="1898" t="s">
        <v>10</v>
      </c>
      <c r="Q1238" s="1898" t="s">
        <v>10</v>
      </c>
      <c r="R1238" s="1898" t="s">
        <v>10</v>
      </c>
      <c r="S1238" s="1898" t="s">
        <v>10</v>
      </c>
      <c r="T1238" s="1898" t="s">
        <v>10</v>
      </c>
      <c r="U1238" s="1898" t="s">
        <v>10</v>
      </c>
      <c r="V1238" s="1818">
        <v>14.16</v>
      </c>
      <c r="W1238" s="1782" t="s">
        <v>749</v>
      </c>
    </row>
    <row r="1239" spans="1:23" ht="15" x14ac:dyDescent="0.2">
      <c r="A1239" s="1811"/>
      <c r="B1239" s="1863" t="s">
        <v>785</v>
      </c>
      <c r="C1239" s="1816" t="s">
        <v>10</v>
      </c>
      <c r="D1239" s="1816" t="s">
        <v>10</v>
      </c>
      <c r="E1239" s="1816" t="s">
        <v>10</v>
      </c>
      <c r="F1239" s="1816" t="s">
        <v>10</v>
      </c>
      <c r="G1239" s="1816" t="s">
        <v>10</v>
      </c>
      <c r="H1239" s="1816" t="s">
        <v>10</v>
      </c>
      <c r="I1239" s="1816" t="s">
        <v>10</v>
      </c>
      <c r="J1239" s="1816" t="s">
        <v>10</v>
      </c>
      <c r="K1239" s="1816" t="s">
        <v>10</v>
      </c>
      <c r="L1239" s="1816" t="s">
        <v>10</v>
      </c>
      <c r="M1239" s="1816" t="s">
        <v>10</v>
      </c>
      <c r="N1239" s="1816" t="s">
        <v>10</v>
      </c>
      <c r="O1239" s="1816" t="s">
        <v>10</v>
      </c>
      <c r="P1239" s="1816" t="s">
        <v>10</v>
      </c>
      <c r="Q1239" s="1816" t="s">
        <v>10</v>
      </c>
      <c r="R1239" s="1816" t="s">
        <v>10</v>
      </c>
      <c r="S1239" s="1816" t="s">
        <v>10</v>
      </c>
      <c r="T1239" s="1816" t="s">
        <v>10</v>
      </c>
      <c r="U1239" s="1816" t="s">
        <v>10</v>
      </c>
      <c r="V1239" s="1818">
        <v>30.12</v>
      </c>
    </row>
    <row r="1240" spans="1:23" ht="15" x14ac:dyDescent="0.2">
      <c r="A1240" s="1811"/>
      <c r="B1240" s="1863" t="s">
        <v>11</v>
      </c>
      <c r="C1240" s="1816" t="s">
        <v>10</v>
      </c>
      <c r="D1240" s="1816" t="s">
        <v>10</v>
      </c>
      <c r="E1240" s="1816" t="s">
        <v>10</v>
      </c>
      <c r="F1240" s="1816" t="s">
        <v>10</v>
      </c>
      <c r="G1240" s="1816" t="s">
        <v>10</v>
      </c>
      <c r="H1240" s="1816" t="s">
        <v>10</v>
      </c>
      <c r="I1240" s="1816" t="s">
        <v>10</v>
      </c>
      <c r="J1240" s="1816" t="s">
        <v>10</v>
      </c>
      <c r="K1240" s="1816" t="s">
        <v>10</v>
      </c>
      <c r="L1240" s="1816" t="s">
        <v>10</v>
      </c>
      <c r="M1240" s="1816" t="s">
        <v>10</v>
      </c>
      <c r="N1240" s="1816" t="s">
        <v>10</v>
      </c>
      <c r="O1240" s="1816" t="s">
        <v>10</v>
      </c>
      <c r="P1240" s="1816" t="s">
        <v>10</v>
      </c>
      <c r="Q1240" s="1816" t="s">
        <v>10</v>
      </c>
      <c r="R1240" s="1816" t="s">
        <v>10</v>
      </c>
      <c r="S1240" s="1816" t="s">
        <v>10</v>
      </c>
      <c r="T1240" s="1816" t="s">
        <v>10</v>
      </c>
      <c r="U1240" s="1816" t="s">
        <v>10</v>
      </c>
      <c r="V1240" s="1818">
        <v>47.33</v>
      </c>
    </row>
    <row r="1241" spans="1:23" ht="15" x14ac:dyDescent="0.2">
      <c r="A1241" s="1811"/>
      <c r="B1241" s="1863" t="s">
        <v>786</v>
      </c>
      <c r="C1241" s="1816" t="s">
        <v>10</v>
      </c>
      <c r="D1241" s="1816" t="s">
        <v>10</v>
      </c>
      <c r="E1241" s="1816" t="s">
        <v>10</v>
      </c>
      <c r="F1241" s="1816" t="s">
        <v>10</v>
      </c>
      <c r="G1241" s="1816" t="s">
        <v>10</v>
      </c>
      <c r="H1241" s="1816" t="s">
        <v>10</v>
      </c>
      <c r="I1241" s="1816" t="s">
        <v>10</v>
      </c>
      <c r="J1241" s="1816" t="s">
        <v>10</v>
      </c>
      <c r="K1241" s="1816" t="s">
        <v>10</v>
      </c>
      <c r="L1241" s="1816" t="s">
        <v>10</v>
      </c>
      <c r="M1241" s="1816" t="s">
        <v>10</v>
      </c>
      <c r="N1241" s="1816" t="s">
        <v>10</v>
      </c>
      <c r="O1241" s="1816" t="s">
        <v>10</v>
      </c>
      <c r="P1241" s="1816" t="s">
        <v>10</v>
      </c>
      <c r="Q1241" s="1816" t="s">
        <v>10</v>
      </c>
      <c r="R1241" s="1816" t="s">
        <v>10</v>
      </c>
      <c r="S1241" s="1816" t="s">
        <v>10</v>
      </c>
      <c r="T1241" s="1816" t="s">
        <v>10</v>
      </c>
      <c r="U1241" s="1816" t="s">
        <v>10</v>
      </c>
      <c r="V1241" s="1818">
        <v>6.9</v>
      </c>
    </row>
    <row r="1242" spans="1:23" ht="15" x14ac:dyDescent="0.2">
      <c r="A1242" s="1811"/>
      <c r="B1242" s="1915" t="s">
        <v>787</v>
      </c>
      <c r="C1242" s="1805" t="s">
        <v>10</v>
      </c>
      <c r="D1242" s="1805" t="s">
        <v>10</v>
      </c>
      <c r="E1242" s="1805" t="s">
        <v>10</v>
      </c>
      <c r="F1242" s="1805" t="s">
        <v>10</v>
      </c>
      <c r="G1242" s="1805" t="s">
        <v>10</v>
      </c>
      <c r="H1242" s="1805" t="s">
        <v>10</v>
      </c>
      <c r="I1242" s="1805" t="s">
        <v>10</v>
      </c>
      <c r="J1242" s="1805" t="s">
        <v>10</v>
      </c>
      <c r="K1242" s="1805" t="s">
        <v>10</v>
      </c>
      <c r="L1242" s="1805" t="s">
        <v>10</v>
      </c>
      <c r="M1242" s="1805" t="s">
        <v>10</v>
      </c>
      <c r="N1242" s="1805" t="s">
        <v>10</v>
      </c>
      <c r="O1242" s="1805" t="s">
        <v>10</v>
      </c>
      <c r="P1242" s="1805" t="s">
        <v>10</v>
      </c>
      <c r="Q1242" s="1805" t="s">
        <v>10</v>
      </c>
      <c r="R1242" s="1805" t="s">
        <v>10</v>
      </c>
      <c r="S1242" s="1805" t="s">
        <v>10</v>
      </c>
      <c r="T1242" s="1805" t="s">
        <v>10</v>
      </c>
      <c r="U1242" s="1805" t="s">
        <v>10</v>
      </c>
      <c r="V1242" s="1821">
        <v>1.5</v>
      </c>
    </row>
    <row r="1243" spans="1:23" ht="3" customHeight="1" x14ac:dyDescent="0.2">
      <c r="A1243" s="1787"/>
      <c r="B1243" s="1787"/>
      <c r="C1243" s="1787"/>
      <c r="D1243" s="1787"/>
      <c r="E1243" s="1787"/>
      <c r="F1243" s="1787"/>
    </row>
    <row r="1244" spans="1:23" ht="63" customHeight="1" x14ac:dyDescent="0.2">
      <c r="A1244" s="1787"/>
      <c r="B1244" s="2004" t="s">
        <v>788</v>
      </c>
      <c r="C1244" s="2005"/>
      <c r="D1244" s="2005"/>
      <c r="E1244" s="2005"/>
      <c r="F1244" s="2005"/>
      <c r="G1244" s="2005"/>
      <c r="H1244" s="2005"/>
      <c r="I1244" s="2005"/>
      <c r="J1244" s="2005"/>
      <c r="K1244" s="2005"/>
      <c r="L1244" s="2005"/>
      <c r="M1244" s="2005"/>
      <c r="N1244" s="2005"/>
      <c r="O1244" s="2005"/>
      <c r="P1244" s="2005"/>
      <c r="Q1244" s="2005"/>
      <c r="R1244" s="2005"/>
      <c r="S1244" s="1822"/>
      <c r="T1244" s="1822"/>
      <c r="U1244" s="1822"/>
    </row>
    <row r="1246" spans="1:23" ht="63" customHeight="1" x14ac:dyDescent="0.2">
      <c r="A1246" s="1785" t="s">
        <v>789</v>
      </c>
      <c r="B1246" s="2001" t="s">
        <v>790</v>
      </c>
      <c r="C1246" s="2002"/>
      <c r="D1246" s="2002"/>
      <c r="E1246" s="2002"/>
      <c r="F1246" s="2002"/>
      <c r="G1246" s="2002"/>
      <c r="H1246" s="2002"/>
      <c r="I1246" s="2002"/>
      <c r="J1246" s="2002"/>
      <c r="K1246" s="2002"/>
      <c r="L1246" s="2002"/>
      <c r="M1246" s="2002"/>
      <c r="N1246" s="2002"/>
      <c r="O1246" s="2002"/>
      <c r="P1246" s="2002"/>
      <c r="Q1246" s="2002"/>
      <c r="R1246" s="2003"/>
      <c r="S1246" s="1838"/>
      <c r="T1246" s="1838"/>
      <c r="U1246" s="1838"/>
      <c r="V1246" s="1786"/>
    </row>
    <row r="1247" spans="1:23" ht="63" customHeight="1" x14ac:dyDescent="0.2">
      <c r="A1247" s="1787"/>
      <c r="B1247" s="1788" t="s">
        <v>68</v>
      </c>
      <c r="C1247" s="1790" t="s">
        <v>6</v>
      </c>
      <c r="D1247" s="1790" t="s">
        <v>7</v>
      </c>
      <c r="E1247" s="1790" t="s">
        <v>8</v>
      </c>
      <c r="F1247" s="1791" t="s">
        <v>140</v>
      </c>
      <c r="G1247" s="1792" t="s">
        <v>179</v>
      </c>
      <c r="H1247" s="1792" t="s">
        <v>224</v>
      </c>
      <c r="I1247" s="1793" t="s">
        <v>235</v>
      </c>
      <c r="J1247" s="1792" t="s">
        <v>288</v>
      </c>
      <c r="K1247" s="1793" t="s">
        <v>323</v>
      </c>
      <c r="L1247" s="1793" t="s">
        <v>335</v>
      </c>
      <c r="M1247" s="1814" t="s">
        <v>386</v>
      </c>
      <c r="N1247" s="1793" t="s">
        <v>410</v>
      </c>
      <c r="O1247" s="1793" t="s">
        <v>425</v>
      </c>
      <c r="P1247" s="1793" t="s">
        <v>459</v>
      </c>
      <c r="Q1247" s="1815" t="s">
        <v>600</v>
      </c>
      <c r="R1247" s="1793" t="s">
        <v>653</v>
      </c>
      <c r="S1247" s="1922" t="s">
        <v>660</v>
      </c>
      <c r="T1247" s="1793" t="s">
        <v>700</v>
      </c>
      <c r="U1247" s="1793" t="s">
        <v>704</v>
      </c>
      <c r="V1247" s="1794" t="s">
        <v>791</v>
      </c>
    </row>
    <row r="1248" spans="1:23" ht="15" x14ac:dyDescent="0.2">
      <c r="A1248" s="1811"/>
      <c r="B1248" s="1796" t="s">
        <v>792</v>
      </c>
      <c r="C1248" s="1898" t="s">
        <v>10</v>
      </c>
      <c r="D1248" s="1898" t="s">
        <v>10</v>
      </c>
      <c r="E1248" s="1898" t="s">
        <v>10</v>
      </c>
      <c r="F1248" s="1898" t="s">
        <v>10</v>
      </c>
      <c r="G1248" s="1898" t="s">
        <v>10</v>
      </c>
      <c r="H1248" s="1898" t="s">
        <v>10</v>
      </c>
      <c r="I1248" s="1898" t="s">
        <v>10</v>
      </c>
      <c r="J1248" s="1898" t="s">
        <v>10</v>
      </c>
      <c r="K1248" s="1898" t="s">
        <v>10</v>
      </c>
      <c r="L1248" s="1898" t="s">
        <v>10</v>
      </c>
      <c r="M1248" s="1898" t="s">
        <v>10</v>
      </c>
      <c r="N1248" s="1898" t="s">
        <v>10</v>
      </c>
      <c r="O1248" s="1898" t="s">
        <v>10</v>
      </c>
      <c r="P1248" s="1898" t="s">
        <v>10</v>
      </c>
      <c r="Q1248" s="1898" t="s">
        <v>10</v>
      </c>
      <c r="R1248" s="1898" t="s">
        <v>10</v>
      </c>
      <c r="S1248" s="1898" t="s">
        <v>10</v>
      </c>
      <c r="T1248" s="1898" t="s">
        <v>10</v>
      </c>
      <c r="U1248" s="1898" t="s">
        <v>10</v>
      </c>
      <c r="V1248" s="1818">
        <v>0.05</v>
      </c>
      <c r="W1248" s="1782" t="s">
        <v>749</v>
      </c>
    </row>
    <row r="1249" spans="1:23" ht="15" x14ac:dyDescent="0.2">
      <c r="A1249" s="1811"/>
      <c r="B1249" s="1863" t="s">
        <v>793</v>
      </c>
      <c r="C1249" s="1816" t="s">
        <v>10</v>
      </c>
      <c r="D1249" s="1816" t="s">
        <v>10</v>
      </c>
      <c r="E1249" s="1816" t="s">
        <v>10</v>
      </c>
      <c r="F1249" s="1816" t="s">
        <v>10</v>
      </c>
      <c r="G1249" s="1816" t="s">
        <v>10</v>
      </c>
      <c r="H1249" s="1816" t="s">
        <v>10</v>
      </c>
      <c r="I1249" s="1816" t="s">
        <v>10</v>
      </c>
      <c r="J1249" s="1816" t="s">
        <v>10</v>
      </c>
      <c r="K1249" s="1816" t="s">
        <v>10</v>
      </c>
      <c r="L1249" s="1816" t="s">
        <v>10</v>
      </c>
      <c r="M1249" s="1816" t="s">
        <v>10</v>
      </c>
      <c r="N1249" s="1816" t="s">
        <v>10</v>
      </c>
      <c r="O1249" s="1816" t="s">
        <v>10</v>
      </c>
      <c r="P1249" s="1816" t="s">
        <v>10</v>
      </c>
      <c r="Q1249" s="1816" t="s">
        <v>10</v>
      </c>
      <c r="R1249" s="1816" t="s">
        <v>10</v>
      </c>
      <c r="S1249" s="1816" t="s">
        <v>10</v>
      </c>
      <c r="T1249" s="1816" t="s">
        <v>10</v>
      </c>
      <c r="U1249" s="1816" t="s">
        <v>10</v>
      </c>
      <c r="V1249" s="1818">
        <v>1.49</v>
      </c>
    </row>
    <row r="1250" spans="1:23" ht="15" x14ac:dyDescent="0.2">
      <c r="A1250" s="1811"/>
      <c r="B1250" s="1863" t="s">
        <v>794</v>
      </c>
      <c r="C1250" s="1816" t="s">
        <v>10</v>
      </c>
      <c r="D1250" s="1816" t="s">
        <v>10</v>
      </c>
      <c r="E1250" s="1816" t="s">
        <v>10</v>
      </c>
      <c r="F1250" s="1816" t="s">
        <v>10</v>
      </c>
      <c r="G1250" s="1816" t="s">
        <v>10</v>
      </c>
      <c r="H1250" s="1816" t="s">
        <v>10</v>
      </c>
      <c r="I1250" s="1816" t="s">
        <v>10</v>
      </c>
      <c r="J1250" s="1816" t="s">
        <v>10</v>
      </c>
      <c r="K1250" s="1816" t="s">
        <v>10</v>
      </c>
      <c r="L1250" s="1816" t="s">
        <v>10</v>
      </c>
      <c r="M1250" s="1816" t="s">
        <v>10</v>
      </c>
      <c r="N1250" s="1816" t="s">
        <v>10</v>
      </c>
      <c r="O1250" s="1816" t="s">
        <v>10</v>
      </c>
      <c r="P1250" s="1816" t="s">
        <v>10</v>
      </c>
      <c r="Q1250" s="1816" t="s">
        <v>10</v>
      </c>
      <c r="R1250" s="1816" t="s">
        <v>10</v>
      </c>
      <c r="S1250" s="1816" t="s">
        <v>10</v>
      </c>
      <c r="T1250" s="1816" t="s">
        <v>10</v>
      </c>
      <c r="U1250" s="1816" t="s">
        <v>10</v>
      </c>
      <c r="V1250" s="1818">
        <v>11.5</v>
      </c>
    </row>
    <row r="1251" spans="1:23" ht="15" x14ac:dyDescent="0.2">
      <c r="A1251" s="1811"/>
      <c r="B1251" s="1863" t="s">
        <v>795</v>
      </c>
      <c r="C1251" s="1816" t="s">
        <v>10</v>
      </c>
      <c r="D1251" s="1816" t="s">
        <v>10</v>
      </c>
      <c r="E1251" s="1816" t="s">
        <v>10</v>
      </c>
      <c r="F1251" s="1816" t="s">
        <v>10</v>
      </c>
      <c r="G1251" s="1816" t="s">
        <v>10</v>
      </c>
      <c r="H1251" s="1816" t="s">
        <v>10</v>
      </c>
      <c r="I1251" s="1816" t="s">
        <v>10</v>
      </c>
      <c r="J1251" s="1816" t="s">
        <v>10</v>
      </c>
      <c r="K1251" s="1816" t="s">
        <v>10</v>
      </c>
      <c r="L1251" s="1816" t="s">
        <v>10</v>
      </c>
      <c r="M1251" s="1816" t="s">
        <v>10</v>
      </c>
      <c r="N1251" s="1816" t="s">
        <v>10</v>
      </c>
      <c r="O1251" s="1816" t="s">
        <v>10</v>
      </c>
      <c r="P1251" s="1816" t="s">
        <v>10</v>
      </c>
      <c r="Q1251" s="1816" t="s">
        <v>10</v>
      </c>
      <c r="R1251" s="1816" t="s">
        <v>10</v>
      </c>
      <c r="S1251" s="1816" t="s">
        <v>10</v>
      </c>
      <c r="T1251" s="1816" t="s">
        <v>10</v>
      </c>
      <c r="U1251" s="1816" t="s">
        <v>10</v>
      </c>
      <c r="V1251" s="1818">
        <v>27.87</v>
      </c>
    </row>
    <row r="1252" spans="1:23" ht="15" x14ac:dyDescent="0.2">
      <c r="A1252" s="1811"/>
      <c r="B1252" s="1863" t="s">
        <v>796</v>
      </c>
      <c r="C1252" s="1816" t="s">
        <v>10</v>
      </c>
      <c r="D1252" s="1816" t="s">
        <v>10</v>
      </c>
      <c r="E1252" s="1816" t="s">
        <v>10</v>
      </c>
      <c r="F1252" s="1816" t="s">
        <v>10</v>
      </c>
      <c r="G1252" s="1816" t="s">
        <v>10</v>
      </c>
      <c r="H1252" s="1816" t="s">
        <v>10</v>
      </c>
      <c r="I1252" s="1816" t="s">
        <v>10</v>
      </c>
      <c r="J1252" s="1816" t="s">
        <v>10</v>
      </c>
      <c r="K1252" s="1816" t="s">
        <v>10</v>
      </c>
      <c r="L1252" s="1816" t="s">
        <v>10</v>
      </c>
      <c r="M1252" s="1816" t="s">
        <v>10</v>
      </c>
      <c r="N1252" s="1816" t="s">
        <v>10</v>
      </c>
      <c r="O1252" s="1816" t="s">
        <v>10</v>
      </c>
      <c r="P1252" s="1816" t="s">
        <v>10</v>
      </c>
      <c r="Q1252" s="1816" t="s">
        <v>10</v>
      </c>
      <c r="R1252" s="1816" t="s">
        <v>10</v>
      </c>
      <c r="S1252" s="1816" t="s">
        <v>10</v>
      </c>
      <c r="T1252" s="1816" t="s">
        <v>10</v>
      </c>
      <c r="U1252" s="1816" t="s">
        <v>10</v>
      </c>
      <c r="V1252" s="1818">
        <v>54.71</v>
      </c>
    </row>
    <row r="1253" spans="1:23" ht="15" x14ac:dyDescent="0.2">
      <c r="A1253" s="1811"/>
      <c r="B1253" s="1915" t="s">
        <v>797</v>
      </c>
      <c r="C1253" s="1805" t="s">
        <v>10</v>
      </c>
      <c r="D1253" s="1805" t="s">
        <v>10</v>
      </c>
      <c r="E1253" s="1805" t="s">
        <v>10</v>
      </c>
      <c r="F1253" s="1805" t="s">
        <v>10</v>
      </c>
      <c r="G1253" s="1805" t="s">
        <v>10</v>
      </c>
      <c r="H1253" s="1805" t="s">
        <v>10</v>
      </c>
      <c r="I1253" s="1805" t="s">
        <v>10</v>
      </c>
      <c r="J1253" s="1805" t="s">
        <v>10</v>
      </c>
      <c r="K1253" s="1805" t="s">
        <v>10</v>
      </c>
      <c r="L1253" s="1805" t="s">
        <v>10</v>
      </c>
      <c r="M1253" s="1805" t="s">
        <v>10</v>
      </c>
      <c r="N1253" s="1805" t="s">
        <v>10</v>
      </c>
      <c r="O1253" s="1805" t="s">
        <v>10</v>
      </c>
      <c r="P1253" s="1805" t="s">
        <v>10</v>
      </c>
      <c r="Q1253" s="1805" t="s">
        <v>10</v>
      </c>
      <c r="R1253" s="1805" t="s">
        <v>10</v>
      </c>
      <c r="S1253" s="1805" t="s">
        <v>10</v>
      </c>
      <c r="T1253" s="1805" t="s">
        <v>10</v>
      </c>
      <c r="U1253" s="1805" t="s">
        <v>10</v>
      </c>
      <c r="V1253" s="1821">
        <v>4.37</v>
      </c>
    </row>
    <row r="1254" spans="1:23" ht="3" customHeight="1" x14ac:dyDescent="0.2">
      <c r="A1254" s="1787"/>
      <c r="B1254" s="1787"/>
      <c r="C1254" s="1787"/>
      <c r="D1254" s="1787"/>
      <c r="E1254" s="1787"/>
      <c r="F1254" s="1787"/>
    </row>
    <row r="1255" spans="1:23" ht="63" customHeight="1" x14ac:dyDescent="0.2">
      <c r="A1255" s="1787"/>
      <c r="B1255" s="2004" t="s">
        <v>798</v>
      </c>
      <c r="C1255" s="2005"/>
      <c r="D1255" s="2005"/>
      <c r="E1255" s="2005"/>
      <c r="F1255" s="2005"/>
      <c r="G1255" s="2005"/>
      <c r="H1255" s="2005"/>
      <c r="I1255" s="2005"/>
      <c r="J1255" s="2005"/>
      <c r="K1255" s="2005"/>
      <c r="L1255" s="2005"/>
      <c r="M1255" s="2005"/>
      <c r="N1255" s="2005"/>
      <c r="O1255" s="2005"/>
      <c r="P1255" s="2005"/>
      <c r="Q1255" s="2005"/>
      <c r="R1255" s="2005"/>
      <c r="S1255" s="1822"/>
      <c r="T1255" s="1822"/>
      <c r="U1255" s="1822"/>
    </row>
    <row r="1257" spans="1:23" ht="63" customHeight="1" x14ac:dyDescent="0.2">
      <c r="A1257" s="1785" t="s">
        <v>799</v>
      </c>
      <c r="B1257" s="2001" t="s">
        <v>800</v>
      </c>
      <c r="C1257" s="2002"/>
      <c r="D1257" s="2002"/>
      <c r="E1257" s="2002"/>
      <c r="F1257" s="2002"/>
      <c r="G1257" s="2002"/>
      <c r="H1257" s="2002"/>
      <c r="I1257" s="2002"/>
      <c r="J1257" s="2002"/>
      <c r="K1257" s="2002"/>
      <c r="L1257" s="2002"/>
      <c r="M1257" s="2002"/>
      <c r="N1257" s="2002"/>
      <c r="O1257" s="2002"/>
      <c r="P1257" s="2002"/>
      <c r="Q1257" s="2002"/>
      <c r="R1257" s="2003"/>
      <c r="S1257" s="1838"/>
      <c r="T1257" s="1838"/>
      <c r="U1257" s="1838"/>
      <c r="V1257" s="1786"/>
    </row>
    <row r="1258" spans="1:23" ht="63" customHeight="1" x14ac:dyDescent="0.2">
      <c r="A1258" s="1787"/>
      <c r="B1258" s="1788" t="s">
        <v>68</v>
      </c>
      <c r="C1258" s="1790" t="s">
        <v>6</v>
      </c>
      <c r="D1258" s="1790" t="s">
        <v>7</v>
      </c>
      <c r="E1258" s="1790" t="s">
        <v>8</v>
      </c>
      <c r="F1258" s="1791" t="s">
        <v>140</v>
      </c>
      <c r="G1258" s="1792" t="s">
        <v>179</v>
      </c>
      <c r="H1258" s="1792" t="s">
        <v>224</v>
      </c>
      <c r="I1258" s="1793" t="s">
        <v>235</v>
      </c>
      <c r="J1258" s="1792" t="s">
        <v>288</v>
      </c>
      <c r="K1258" s="1793" t="s">
        <v>323</v>
      </c>
      <c r="L1258" s="1793" t="s">
        <v>335</v>
      </c>
      <c r="M1258" s="1814" t="s">
        <v>386</v>
      </c>
      <c r="N1258" s="1793" t="s">
        <v>410</v>
      </c>
      <c r="O1258" s="1793" t="s">
        <v>425</v>
      </c>
      <c r="P1258" s="1793" t="s">
        <v>459</v>
      </c>
      <c r="Q1258" s="1815" t="s">
        <v>600</v>
      </c>
      <c r="R1258" s="1793" t="s">
        <v>653</v>
      </c>
      <c r="S1258" s="1922" t="s">
        <v>660</v>
      </c>
      <c r="T1258" s="1793" t="s">
        <v>700</v>
      </c>
      <c r="U1258" s="1793" t="s">
        <v>704</v>
      </c>
      <c r="V1258" s="1794" t="s">
        <v>791</v>
      </c>
    </row>
    <row r="1259" spans="1:23" ht="15" x14ac:dyDescent="0.2">
      <c r="A1259" s="1811"/>
      <c r="B1259" s="1796" t="s">
        <v>541</v>
      </c>
      <c r="C1259" s="1898" t="s">
        <v>10</v>
      </c>
      <c r="D1259" s="1898" t="s">
        <v>10</v>
      </c>
      <c r="E1259" s="1898" t="s">
        <v>10</v>
      </c>
      <c r="F1259" s="1898" t="s">
        <v>10</v>
      </c>
      <c r="G1259" s="1898" t="s">
        <v>10</v>
      </c>
      <c r="H1259" s="1898" t="s">
        <v>10</v>
      </c>
      <c r="I1259" s="1898" t="s">
        <v>10</v>
      </c>
      <c r="J1259" s="1898" t="s">
        <v>10</v>
      </c>
      <c r="K1259" s="1898" t="s">
        <v>10</v>
      </c>
      <c r="L1259" s="1898" t="s">
        <v>10</v>
      </c>
      <c r="M1259" s="1898" t="s">
        <v>10</v>
      </c>
      <c r="N1259" s="1898" t="s">
        <v>10</v>
      </c>
      <c r="O1259" s="1898" t="s">
        <v>10</v>
      </c>
      <c r="P1259" s="1898" t="s">
        <v>10</v>
      </c>
      <c r="Q1259" s="1898" t="s">
        <v>10</v>
      </c>
      <c r="R1259" s="1898" t="s">
        <v>10</v>
      </c>
      <c r="S1259" s="1898" t="s">
        <v>10</v>
      </c>
      <c r="T1259" s="1898" t="s">
        <v>10</v>
      </c>
      <c r="U1259" s="1898" t="s">
        <v>10</v>
      </c>
      <c r="V1259" s="1818">
        <v>43.17</v>
      </c>
      <c r="W1259" s="1782" t="s">
        <v>749</v>
      </c>
    </row>
    <row r="1260" spans="1:23" ht="15" x14ac:dyDescent="0.2">
      <c r="A1260" s="1811"/>
      <c r="B1260" s="1863" t="s">
        <v>801</v>
      </c>
      <c r="C1260" s="1816" t="s">
        <v>10</v>
      </c>
      <c r="D1260" s="1816" t="s">
        <v>10</v>
      </c>
      <c r="E1260" s="1816" t="s">
        <v>10</v>
      </c>
      <c r="F1260" s="1816" t="s">
        <v>10</v>
      </c>
      <c r="G1260" s="1816" t="s">
        <v>10</v>
      </c>
      <c r="H1260" s="1816" t="s">
        <v>10</v>
      </c>
      <c r="I1260" s="1816" t="s">
        <v>10</v>
      </c>
      <c r="J1260" s="1816" t="s">
        <v>10</v>
      </c>
      <c r="K1260" s="1816" t="s">
        <v>10</v>
      </c>
      <c r="L1260" s="1816" t="s">
        <v>10</v>
      </c>
      <c r="M1260" s="1816" t="s">
        <v>10</v>
      </c>
      <c r="N1260" s="1816" t="s">
        <v>10</v>
      </c>
      <c r="O1260" s="1816" t="s">
        <v>10</v>
      </c>
      <c r="P1260" s="1816" t="s">
        <v>10</v>
      </c>
      <c r="Q1260" s="1816" t="s">
        <v>10</v>
      </c>
      <c r="R1260" s="1816" t="s">
        <v>10</v>
      </c>
      <c r="S1260" s="1816" t="s">
        <v>10</v>
      </c>
      <c r="T1260" s="1816" t="s">
        <v>10</v>
      </c>
      <c r="U1260" s="1816" t="s">
        <v>10</v>
      </c>
      <c r="V1260" s="1818">
        <v>17.899999999999999</v>
      </c>
    </row>
    <row r="1261" spans="1:23" ht="15" x14ac:dyDescent="0.2">
      <c r="A1261" s="1811"/>
      <c r="B1261" s="1863" t="s">
        <v>802</v>
      </c>
      <c r="C1261" s="1816" t="s">
        <v>10</v>
      </c>
      <c r="D1261" s="1816" t="s">
        <v>10</v>
      </c>
      <c r="E1261" s="1816" t="s">
        <v>10</v>
      </c>
      <c r="F1261" s="1816" t="s">
        <v>10</v>
      </c>
      <c r="G1261" s="1816" t="s">
        <v>10</v>
      </c>
      <c r="H1261" s="1816" t="s">
        <v>10</v>
      </c>
      <c r="I1261" s="1816" t="s">
        <v>10</v>
      </c>
      <c r="J1261" s="1816" t="s">
        <v>10</v>
      </c>
      <c r="K1261" s="1816" t="s">
        <v>10</v>
      </c>
      <c r="L1261" s="1816" t="s">
        <v>10</v>
      </c>
      <c r="M1261" s="1816" t="s">
        <v>10</v>
      </c>
      <c r="N1261" s="1816" t="s">
        <v>10</v>
      </c>
      <c r="O1261" s="1816" t="s">
        <v>10</v>
      </c>
      <c r="P1261" s="1816" t="s">
        <v>10</v>
      </c>
      <c r="Q1261" s="1816" t="s">
        <v>10</v>
      </c>
      <c r="R1261" s="1816" t="s">
        <v>10</v>
      </c>
      <c r="S1261" s="1816" t="s">
        <v>10</v>
      </c>
      <c r="T1261" s="1816" t="s">
        <v>10</v>
      </c>
      <c r="U1261" s="1816" t="s">
        <v>10</v>
      </c>
      <c r="V1261" s="1818">
        <v>17.350000000000001</v>
      </c>
    </row>
    <row r="1262" spans="1:23" ht="15" x14ac:dyDescent="0.2">
      <c r="A1262" s="1811"/>
      <c r="B1262" s="1863" t="s">
        <v>803</v>
      </c>
      <c r="C1262" s="1816" t="s">
        <v>10</v>
      </c>
      <c r="D1262" s="1816" t="s">
        <v>10</v>
      </c>
      <c r="E1262" s="1816" t="s">
        <v>10</v>
      </c>
      <c r="F1262" s="1816" t="s">
        <v>10</v>
      </c>
      <c r="G1262" s="1816" t="s">
        <v>10</v>
      </c>
      <c r="H1262" s="1816" t="s">
        <v>10</v>
      </c>
      <c r="I1262" s="1816" t="s">
        <v>10</v>
      </c>
      <c r="J1262" s="1816" t="s">
        <v>10</v>
      </c>
      <c r="K1262" s="1816" t="s">
        <v>10</v>
      </c>
      <c r="L1262" s="1816" t="s">
        <v>10</v>
      </c>
      <c r="M1262" s="1816" t="s">
        <v>10</v>
      </c>
      <c r="N1262" s="1816" t="s">
        <v>10</v>
      </c>
      <c r="O1262" s="1816" t="s">
        <v>10</v>
      </c>
      <c r="P1262" s="1816" t="s">
        <v>10</v>
      </c>
      <c r="Q1262" s="1816" t="s">
        <v>10</v>
      </c>
      <c r="R1262" s="1816" t="s">
        <v>10</v>
      </c>
      <c r="S1262" s="1816" t="s">
        <v>10</v>
      </c>
      <c r="T1262" s="1816" t="s">
        <v>10</v>
      </c>
      <c r="U1262" s="1816" t="s">
        <v>10</v>
      </c>
      <c r="V1262" s="1818">
        <v>11.21</v>
      </c>
    </row>
    <row r="1263" spans="1:23" ht="15" x14ac:dyDescent="0.2">
      <c r="A1263" s="1811"/>
      <c r="B1263" s="1803" t="s">
        <v>804</v>
      </c>
      <c r="C1263" s="1819" t="s">
        <v>10</v>
      </c>
      <c r="D1263" s="1819" t="s">
        <v>10</v>
      </c>
      <c r="E1263" s="1819" t="s">
        <v>10</v>
      </c>
      <c r="F1263" s="1819" t="s">
        <v>10</v>
      </c>
      <c r="G1263" s="1819" t="s">
        <v>10</v>
      </c>
      <c r="H1263" s="1819" t="s">
        <v>10</v>
      </c>
      <c r="I1263" s="1819" t="s">
        <v>10</v>
      </c>
      <c r="J1263" s="1819" t="s">
        <v>10</v>
      </c>
      <c r="K1263" s="1819" t="s">
        <v>10</v>
      </c>
      <c r="L1263" s="1819" t="s">
        <v>10</v>
      </c>
      <c r="M1263" s="1819" t="s">
        <v>10</v>
      </c>
      <c r="N1263" s="1819" t="s">
        <v>10</v>
      </c>
      <c r="O1263" s="1819" t="s">
        <v>10</v>
      </c>
      <c r="P1263" s="1819" t="s">
        <v>10</v>
      </c>
      <c r="Q1263" s="1819" t="s">
        <v>10</v>
      </c>
      <c r="R1263" s="1819" t="s">
        <v>10</v>
      </c>
      <c r="S1263" s="1819" t="s">
        <v>10</v>
      </c>
      <c r="T1263" s="1819" t="s">
        <v>10</v>
      </c>
      <c r="U1263" s="1819" t="s">
        <v>10</v>
      </c>
      <c r="V1263" s="1821">
        <v>10.36</v>
      </c>
    </row>
    <row r="1264" spans="1:23" ht="3" customHeight="1" x14ac:dyDescent="0.2">
      <c r="A1264" s="1787"/>
      <c r="B1264" s="1787"/>
      <c r="C1264" s="1787"/>
      <c r="D1264" s="1787"/>
      <c r="E1264" s="1787"/>
      <c r="F1264" s="1787"/>
    </row>
    <row r="1265" spans="1:21" ht="63" customHeight="1" x14ac:dyDescent="0.2">
      <c r="A1265" s="1787"/>
      <c r="B1265" s="2004" t="s">
        <v>805</v>
      </c>
      <c r="C1265" s="2005"/>
      <c r="D1265" s="2005"/>
      <c r="E1265" s="2005"/>
      <c r="F1265" s="2005"/>
      <c r="G1265" s="2005"/>
      <c r="H1265" s="2005"/>
      <c r="I1265" s="2005"/>
      <c r="J1265" s="2005"/>
      <c r="K1265" s="2005"/>
      <c r="L1265" s="2005"/>
      <c r="M1265" s="2005"/>
      <c r="N1265" s="2005"/>
      <c r="O1265" s="2005"/>
      <c r="P1265" s="2005"/>
      <c r="Q1265" s="2005"/>
      <c r="R1265" s="2005"/>
      <c r="S1265" s="1822"/>
      <c r="T1265" s="1822"/>
      <c r="U1265" s="1822"/>
    </row>
    <row r="9716" spans="19:22" x14ac:dyDescent="0.2">
      <c r="S9716" s="1811">
        <v>5.9370000000000003</v>
      </c>
    </row>
    <row r="9717" spans="19:22" x14ac:dyDescent="0.2">
      <c r="S9717" s="1811">
        <v>6.5230000000000006</v>
      </c>
      <c r="V9717" s="1782">
        <v>5.931</v>
      </c>
    </row>
    <row r="9718" spans="19:22" x14ac:dyDescent="0.2">
      <c r="S9718" s="1811">
        <v>5.9119999999999999</v>
      </c>
      <c r="V9718" s="1782">
        <v>5.5709999999999997</v>
      </c>
    </row>
    <row r="9719" spans="19:22" x14ac:dyDescent="0.2">
      <c r="S9719" s="1811">
        <v>4.7309999999999999</v>
      </c>
      <c r="V9719" s="1782">
        <v>4.5840000000000005</v>
      </c>
    </row>
    <row r="9720" spans="19:22" x14ac:dyDescent="0.2">
      <c r="S9720" s="1811">
        <v>3.37</v>
      </c>
      <c r="V9720" s="1782">
        <v>3.278</v>
      </c>
    </row>
    <row r="9721" spans="19:22" x14ac:dyDescent="0.2">
      <c r="V9721" s="1782">
        <v>1.905</v>
      </c>
    </row>
  </sheetData>
  <mergeCells count="256">
    <mergeCell ref="B5:V5"/>
    <mergeCell ref="B12:V12"/>
    <mergeCell ref="B14:R14"/>
    <mergeCell ref="B22:R22"/>
    <mergeCell ref="B24:R24"/>
    <mergeCell ref="B33:R33"/>
    <mergeCell ref="B65:V65"/>
    <mergeCell ref="B73:R73"/>
    <mergeCell ref="B75:R75"/>
    <mergeCell ref="B83:V83"/>
    <mergeCell ref="B85:R85"/>
    <mergeCell ref="B93:V93"/>
    <mergeCell ref="B35:R35"/>
    <mergeCell ref="B43:V43"/>
    <mergeCell ref="B45:R45"/>
    <mergeCell ref="B53:V53"/>
    <mergeCell ref="B55:R55"/>
    <mergeCell ref="B63:V63"/>
    <mergeCell ref="B114:R114"/>
    <mergeCell ref="B123:R123"/>
    <mergeCell ref="B125:R125"/>
    <mergeCell ref="B134:R134"/>
    <mergeCell ref="B136:R136"/>
    <mergeCell ref="B143:R143"/>
    <mergeCell ref="B95:R95"/>
    <mergeCell ref="B100:R100"/>
    <mergeCell ref="B102:R102"/>
    <mergeCell ref="B106:R106"/>
    <mergeCell ref="B108:R108"/>
    <mergeCell ref="B112:R112"/>
    <mergeCell ref="B175:R175"/>
    <mergeCell ref="B185:R185"/>
    <mergeCell ref="B187:R187"/>
    <mergeCell ref="B196:R196"/>
    <mergeCell ref="B198:R198"/>
    <mergeCell ref="B207:R207"/>
    <mergeCell ref="B145:R145"/>
    <mergeCell ref="B152:V152"/>
    <mergeCell ref="B154:R154"/>
    <mergeCell ref="B162:V162"/>
    <mergeCell ref="B164:R164"/>
    <mergeCell ref="B173:R173"/>
    <mergeCell ref="B236:R236"/>
    <mergeCell ref="B243:V243"/>
    <mergeCell ref="B245:R245"/>
    <mergeCell ref="B253:V253"/>
    <mergeCell ref="B255:R255"/>
    <mergeCell ref="B263:V263"/>
    <mergeCell ref="B209:R209"/>
    <mergeCell ref="B216:V216"/>
    <mergeCell ref="B218:R218"/>
    <mergeCell ref="B225:V225"/>
    <mergeCell ref="B227:R227"/>
    <mergeCell ref="B234:V234"/>
    <mergeCell ref="B292:R292"/>
    <mergeCell ref="B300:V300"/>
    <mergeCell ref="B302:R302"/>
    <mergeCell ref="B312:R312"/>
    <mergeCell ref="B314:R314"/>
    <mergeCell ref="B323:R323"/>
    <mergeCell ref="B265:R265"/>
    <mergeCell ref="B270:R270"/>
    <mergeCell ref="B272:R272"/>
    <mergeCell ref="B280:R280"/>
    <mergeCell ref="B282:R282"/>
    <mergeCell ref="B290:R290"/>
    <mergeCell ref="B354:R354"/>
    <mergeCell ref="B362:R362"/>
    <mergeCell ref="B364:R364"/>
    <mergeCell ref="B372:V372"/>
    <mergeCell ref="B374:R374"/>
    <mergeCell ref="B382:V382"/>
    <mergeCell ref="B325:R325"/>
    <mergeCell ref="B332:V332"/>
    <mergeCell ref="B334:R334"/>
    <mergeCell ref="B342:V342"/>
    <mergeCell ref="B344:R344"/>
    <mergeCell ref="B352:V352"/>
    <mergeCell ref="B412:R412"/>
    <mergeCell ref="B419:R419"/>
    <mergeCell ref="B421:R421"/>
    <mergeCell ref="B430:R430"/>
    <mergeCell ref="B432:R432"/>
    <mergeCell ref="B441:R441"/>
    <mergeCell ref="B384:R384"/>
    <mergeCell ref="B392:V392"/>
    <mergeCell ref="B394:R394"/>
    <mergeCell ref="B401:V401"/>
    <mergeCell ref="B403:R403"/>
    <mergeCell ref="B410:R410"/>
    <mergeCell ref="B474:R474"/>
    <mergeCell ref="B482:V482"/>
    <mergeCell ref="B484:R484"/>
    <mergeCell ref="B496:R496"/>
    <mergeCell ref="B498:R498"/>
    <mergeCell ref="B505:V505"/>
    <mergeCell ref="B443:R443"/>
    <mergeCell ref="B452:R452"/>
    <mergeCell ref="B454:R454"/>
    <mergeCell ref="B462:V462"/>
    <mergeCell ref="B464:R464"/>
    <mergeCell ref="B472:V472"/>
    <mergeCell ref="B534:R534"/>
    <mergeCell ref="B541:V541"/>
    <mergeCell ref="B543:R543"/>
    <mergeCell ref="B551:V551"/>
    <mergeCell ref="B553:R553"/>
    <mergeCell ref="B561:V561"/>
    <mergeCell ref="B507:R507"/>
    <mergeCell ref="B514:V514"/>
    <mergeCell ref="B516:R516"/>
    <mergeCell ref="B523:V523"/>
    <mergeCell ref="B525:R525"/>
    <mergeCell ref="B532:V532"/>
    <mergeCell ref="B602:R602"/>
    <mergeCell ref="B608:R608"/>
    <mergeCell ref="B610:R610"/>
    <mergeCell ref="B616:R616"/>
    <mergeCell ref="B618:R618"/>
    <mergeCell ref="B628:V628"/>
    <mergeCell ref="B563:R563"/>
    <mergeCell ref="B574:V574"/>
    <mergeCell ref="B576:R576"/>
    <mergeCell ref="B587:V587"/>
    <mergeCell ref="B589:R589"/>
    <mergeCell ref="B600:V600"/>
    <mergeCell ref="B667:R667"/>
    <mergeCell ref="B676:R676"/>
    <mergeCell ref="B678:R678"/>
    <mergeCell ref="B688:R688"/>
    <mergeCell ref="B690:R690"/>
    <mergeCell ref="B698:R698"/>
    <mergeCell ref="B630:R630"/>
    <mergeCell ref="B640:R640"/>
    <mergeCell ref="B642:R642"/>
    <mergeCell ref="B652:V652"/>
    <mergeCell ref="B654:R654"/>
    <mergeCell ref="B665:R665"/>
    <mergeCell ref="B727:R727"/>
    <mergeCell ref="B734:R734"/>
    <mergeCell ref="B736:R736"/>
    <mergeCell ref="B743:R743"/>
    <mergeCell ref="B745:R745"/>
    <mergeCell ref="B754:R754"/>
    <mergeCell ref="B700:R700"/>
    <mergeCell ref="B707:R707"/>
    <mergeCell ref="B709:R709"/>
    <mergeCell ref="B716:R716"/>
    <mergeCell ref="B718:R718"/>
    <mergeCell ref="B725:R725"/>
    <mergeCell ref="B786:R786"/>
    <mergeCell ref="B793:R793"/>
    <mergeCell ref="B795:R795"/>
    <mergeCell ref="B802:R802"/>
    <mergeCell ref="B804:R804"/>
    <mergeCell ref="B811:R811"/>
    <mergeCell ref="B756:R756"/>
    <mergeCell ref="B765:R765"/>
    <mergeCell ref="B767:R767"/>
    <mergeCell ref="B775:R775"/>
    <mergeCell ref="B777:R777"/>
    <mergeCell ref="B784:R784"/>
    <mergeCell ref="B840:R840"/>
    <mergeCell ref="B847:R847"/>
    <mergeCell ref="B849:R849"/>
    <mergeCell ref="B857:V857"/>
    <mergeCell ref="B859:R859"/>
    <mergeCell ref="B866:R866"/>
    <mergeCell ref="B813:R813"/>
    <mergeCell ref="B820:R820"/>
    <mergeCell ref="B822:R822"/>
    <mergeCell ref="B829:R829"/>
    <mergeCell ref="B831:R831"/>
    <mergeCell ref="B838:R838"/>
    <mergeCell ref="B903:R903"/>
    <mergeCell ref="B912:R912"/>
    <mergeCell ref="B914:R914"/>
    <mergeCell ref="B924:R924"/>
    <mergeCell ref="B926:R926"/>
    <mergeCell ref="B937:R937"/>
    <mergeCell ref="B868:R868"/>
    <mergeCell ref="B875:R875"/>
    <mergeCell ref="B877:R877"/>
    <mergeCell ref="B892:R892"/>
    <mergeCell ref="B894:R894"/>
    <mergeCell ref="B901:R901"/>
    <mergeCell ref="B975:R975"/>
    <mergeCell ref="B982:R982"/>
    <mergeCell ref="B984:R984"/>
    <mergeCell ref="B991:R991"/>
    <mergeCell ref="B993:R993"/>
    <mergeCell ref="B1000:R1000"/>
    <mergeCell ref="B939:R939"/>
    <mergeCell ref="B950:R950"/>
    <mergeCell ref="B952:R952"/>
    <mergeCell ref="B960:R960"/>
    <mergeCell ref="B962:R962"/>
    <mergeCell ref="B973:R973"/>
    <mergeCell ref="B1029:R1029"/>
    <mergeCell ref="B1036:R1036"/>
    <mergeCell ref="B1038:R1038"/>
    <mergeCell ref="B1045:R1045"/>
    <mergeCell ref="B1047:R1047"/>
    <mergeCell ref="B1054:R1054"/>
    <mergeCell ref="B1002:R1002"/>
    <mergeCell ref="B1009:R1009"/>
    <mergeCell ref="B1011:R1011"/>
    <mergeCell ref="B1018:R1018"/>
    <mergeCell ref="B1020:R1020"/>
    <mergeCell ref="B1027:R1027"/>
    <mergeCell ref="B1077:R1077"/>
    <mergeCell ref="B1086:R1086"/>
    <mergeCell ref="B1088:R1088"/>
    <mergeCell ref="B1098:R1098"/>
    <mergeCell ref="B1100:R1100"/>
    <mergeCell ref="B1110:R1110"/>
    <mergeCell ref="B1056:R1056"/>
    <mergeCell ref="B1063:R1063"/>
    <mergeCell ref="B1065:R1065"/>
    <mergeCell ref="B1069:R1069"/>
    <mergeCell ref="B1071:R1071"/>
    <mergeCell ref="B1075:R1075"/>
    <mergeCell ref="B1144:R1144"/>
    <mergeCell ref="B1150:R1150"/>
    <mergeCell ref="B1152:R1152"/>
    <mergeCell ref="B1158:R1158"/>
    <mergeCell ref="B1160:R1160"/>
    <mergeCell ref="B1166:R1166"/>
    <mergeCell ref="B1111:R1111"/>
    <mergeCell ref="B1120:R1120"/>
    <mergeCell ref="B1122:R1122"/>
    <mergeCell ref="B1131:R1131"/>
    <mergeCell ref="B1133:R1133"/>
    <mergeCell ref="B1142:R1142"/>
    <mergeCell ref="B1189:R1189"/>
    <mergeCell ref="B1195:R1195"/>
    <mergeCell ref="B1197:R1197"/>
    <mergeCell ref="B1205:R1205"/>
    <mergeCell ref="B1207:R1207"/>
    <mergeCell ref="B1215:R1215"/>
    <mergeCell ref="B1169:R1169"/>
    <mergeCell ref="B1173:R1173"/>
    <mergeCell ref="B1175:R1175"/>
    <mergeCell ref="B1179:R1179"/>
    <mergeCell ref="B1181:R1181"/>
    <mergeCell ref="B1187:R1187"/>
    <mergeCell ref="B1246:R1246"/>
    <mergeCell ref="B1255:R1255"/>
    <mergeCell ref="B1257:R1257"/>
    <mergeCell ref="B1265:R1265"/>
    <mergeCell ref="B1217:R1217"/>
    <mergeCell ref="B1225:R1225"/>
    <mergeCell ref="B1227:R1227"/>
    <mergeCell ref="B1234:R1234"/>
    <mergeCell ref="B1236:R1236"/>
    <mergeCell ref="B1244:R12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82"/>
  </sheetPr>
  <dimension ref="A1:XCO145"/>
  <sheetViews>
    <sheetView zoomScale="70" zoomScaleNormal="70" workbookViewId="0">
      <selection activeCell="C79" sqref="C79"/>
    </sheetView>
  </sheetViews>
  <sheetFormatPr defaultColWidth="9" defaultRowHeight="15" x14ac:dyDescent="0.2"/>
  <cols>
    <col min="1" max="1" width="12.7109375" style="3" customWidth="1"/>
    <col min="2" max="2" width="30.7109375" style="7" customWidth="1"/>
    <col min="3" max="5" width="12.7109375" style="7" customWidth="1"/>
    <col min="6" max="6" width="12.7109375" style="55" customWidth="1"/>
    <col min="7" max="7" width="12.7109375" style="6" customWidth="1"/>
    <col min="8" max="8" width="12.7109375" style="66" customWidth="1"/>
    <col min="9" max="9" width="12.7109375" style="11" customWidth="1"/>
    <col min="10" max="10" width="12.7109375" style="105" customWidth="1"/>
    <col min="11" max="11" width="12.7109375" style="116" customWidth="1"/>
    <col min="12" max="12" width="12.7109375" style="11" customWidth="1"/>
    <col min="13" max="13" width="12.7109375" style="681" customWidth="1"/>
    <col min="14" max="14" width="12.7109375" style="707" customWidth="1"/>
    <col min="15" max="15" width="12.7109375" style="731" customWidth="1"/>
    <col min="16" max="16" width="12.7109375" style="757" customWidth="1"/>
    <col min="17" max="17" width="12.7109375" style="776" customWidth="1"/>
    <col min="18" max="18" width="12.7109375" style="680" customWidth="1"/>
    <col min="19" max="24" width="12.85546875" style="7" customWidth="1"/>
    <col min="25" max="16384" width="9" style="7"/>
  </cols>
  <sheetData>
    <row r="1" spans="1:23" x14ac:dyDescent="0.2">
      <c r="A1" s="6"/>
    </row>
    <row r="2" spans="1:23" x14ac:dyDescent="0.2">
      <c r="A2" s="6"/>
    </row>
    <row r="3" spans="1:23" x14ac:dyDescent="0.2">
      <c r="A3" s="6"/>
    </row>
    <row r="4" spans="1:23" s="8" customFormat="1" x14ac:dyDescent="0.2">
      <c r="A4" s="16"/>
      <c r="B4" s="592"/>
      <c r="C4" s="592"/>
      <c r="D4" s="592"/>
      <c r="E4" s="592"/>
      <c r="F4" s="593"/>
      <c r="G4" s="1455"/>
      <c r="H4" s="1455"/>
      <c r="I4" s="1455"/>
      <c r="J4" s="109"/>
      <c r="K4" s="1455"/>
      <c r="L4" s="1455"/>
      <c r="M4" s="682"/>
      <c r="N4" s="1580"/>
      <c r="O4" s="1580"/>
      <c r="P4" s="1580"/>
      <c r="Q4" s="1580"/>
      <c r="R4" s="109"/>
      <c r="S4" s="592"/>
      <c r="T4" s="592"/>
      <c r="U4" s="592"/>
      <c r="V4" s="592"/>
    </row>
    <row r="5" spans="1:23" s="95" customFormat="1" ht="63" customHeight="1" x14ac:dyDescent="0.2">
      <c r="A5" s="1634" t="s">
        <v>34</v>
      </c>
      <c r="B5" s="1946" t="s">
        <v>119</v>
      </c>
      <c r="C5" s="1947"/>
      <c r="D5" s="1947"/>
      <c r="E5" s="1947"/>
      <c r="F5" s="1947"/>
      <c r="G5" s="1947"/>
      <c r="H5" s="1947"/>
      <c r="I5" s="1947"/>
      <c r="J5" s="1947"/>
      <c r="K5" s="1947"/>
      <c r="L5" s="1947"/>
      <c r="M5" s="1947"/>
      <c r="N5" s="1947"/>
      <c r="O5" s="1947"/>
      <c r="P5" s="1947"/>
      <c r="Q5" s="1947"/>
      <c r="R5" s="1947"/>
      <c r="S5" s="1947"/>
      <c r="T5" s="1947"/>
      <c r="U5" s="1947"/>
      <c r="V5" s="1635"/>
      <c r="W5" s="1380"/>
    </row>
    <row r="6" spans="1:23" ht="63" customHeight="1" x14ac:dyDescent="0.2">
      <c r="A6" s="1579"/>
      <c r="B6" s="1616" t="s">
        <v>68</v>
      </c>
      <c r="C6" s="1617" t="s">
        <v>6</v>
      </c>
      <c r="D6" s="1618" t="s">
        <v>7</v>
      </c>
      <c r="E6" s="1619" t="s">
        <v>8</v>
      </c>
      <c r="F6" s="1620" t="s">
        <v>140</v>
      </c>
      <c r="G6" s="1621" t="s">
        <v>179</v>
      </c>
      <c r="H6" s="1622" t="s">
        <v>224</v>
      </c>
      <c r="I6" s="1623" t="s">
        <v>235</v>
      </c>
      <c r="J6" s="1624" t="s">
        <v>288</v>
      </c>
      <c r="K6" s="1625" t="s">
        <v>323</v>
      </c>
      <c r="L6" s="1626" t="s">
        <v>335</v>
      </c>
      <c r="M6" s="1627" t="s">
        <v>386</v>
      </c>
      <c r="N6" s="1628" t="s">
        <v>410</v>
      </c>
      <c r="O6" s="1629" t="s">
        <v>425</v>
      </c>
      <c r="P6" s="1630" t="s">
        <v>458</v>
      </c>
      <c r="Q6" s="1631" t="s">
        <v>600</v>
      </c>
      <c r="R6" s="1632" t="s">
        <v>653</v>
      </c>
      <c r="S6" s="1630" t="s">
        <v>660</v>
      </c>
      <c r="T6" s="1631" t="s">
        <v>700</v>
      </c>
      <c r="U6" s="1631" t="s">
        <v>704</v>
      </c>
      <c r="V6" s="1633" t="s">
        <v>706</v>
      </c>
    </row>
    <row r="7" spans="1:23" ht="31.5" customHeight="1" x14ac:dyDescent="0.2">
      <c r="A7" s="10"/>
      <c r="B7" s="1585" t="s">
        <v>69</v>
      </c>
      <c r="C7" s="1636" t="s">
        <v>673</v>
      </c>
      <c r="D7" s="1636" t="s">
        <v>674</v>
      </c>
      <c r="E7" s="1636" t="s">
        <v>675</v>
      </c>
      <c r="F7" s="1637" t="s">
        <v>676</v>
      </c>
      <c r="G7" s="1491" t="s">
        <v>677</v>
      </c>
      <c r="H7" s="1491" t="s">
        <v>678</v>
      </c>
      <c r="I7" s="1491" t="s">
        <v>679</v>
      </c>
      <c r="J7" s="1491" t="s">
        <v>680</v>
      </c>
      <c r="K7" s="1491" t="s">
        <v>681</v>
      </c>
      <c r="L7" s="1491" t="s">
        <v>682</v>
      </c>
      <c r="M7" s="1491" t="s">
        <v>683</v>
      </c>
      <c r="N7" s="1491" t="s">
        <v>684</v>
      </c>
      <c r="O7" s="1491" t="s">
        <v>685</v>
      </c>
      <c r="P7" s="1491" t="s">
        <v>686</v>
      </c>
      <c r="Q7" s="1491" t="s">
        <v>687</v>
      </c>
      <c r="R7" s="1637" t="s">
        <v>688</v>
      </c>
      <c r="S7" s="1491" t="s">
        <v>689</v>
      </c>
      <c r="T7" s="1491" t="s">
        <v>692</v>
      </c>
      <c r="U7" s="1491" t="s">
        <v>701</v>
      </c>
      <c r="V7" s="1638" t="s">
        <v>705</v>
      </c>
    </row>
    <row r="8" spans="1:23" x14ac:dyDescent="0.2">
      <c r="A8" s="10"/>
      <c r="B8" s="1639" t="s">
        <v>0</v>
      </c>
      <c r="C8" s="1395">
        <v>11.668000000000001</v>
      </c>
      <c r="D8" s="1395">
        <v>13.487</v>
      </c>
      <c r="E8" s="1395">
        <v>9.5609999999999999</v>
      </c>
      <c r="F8" s="1395">
        <v>13.615</v>
      </c>
      <c r="G8" s="1395">
        <v>14.579000000000001</v>
      </c>
      <c r="H8" s="1395">
        <v>12.280000000000001</v>
      </c>
      <c r="I8" s="1395">
        <v>15.308</v>
      </c>
      <c r="J8" s="1395">
        <v>12.41</v>
      </c>
      <c r="K8" s="1395">
        <v>12.284000000000001</v>
      </c>
      <c r="L8" s="1395">
        <v>13.388</v>
      </c>
      <c r="M8" s="1395">
        <v>13.734</v>
      </c>
      <c r="N8" s="1395">
        <v>18.353000000000002</v>
      </c>
      <c r="O8" s="1395">
        <v>16.045999999999999</v>
      </c>
      <c r="P8" s="1395">
        <v>19.618000000000002</v>
      </c>
      <c r="Q8" s="1395">
        <v>33.619</v>
      </c>
      <c r="R8" s="1395">
        <v>54.341999999999999</v>
      </c>
      <c r="S8" s="1395">
        <v>39.53</v>
      </c>
      <c r="T8" s="1395">
        <v>35.386000000000003</v>
      </c>
      <c r="U8" s="1395">
        <v>34.987000000000002</v>
      </c>
      <c r="V8" s="1614">
        <v>13.39</v>
      </c>
    </row>
    <row r="9" spans="1:23" x14ac:dyDescent="0.2">
      <c r="A9" s="49"/>
      <c r="B9" s="1640" t="str">
        <f>"≥-5% to 0%"</f>
        <v>≥-5% to 0%</v>
      </c>
      <c r="C9" s="1395">
        <v>10.420999999999999</v>
      </c>
      <c r="D9" s="1395">
        <v>5.2519999999999998</v>
      </c>
      <c r="E9" s="1395">
        <v>10.194000000000001</v>
      </c>
      <c r="F9" s="1395">
        <v>8.35</v>
      </c>
      <c r="G9" s="1395">
        <v>9.3040000000000003</v>
      </c>
      <c r="H9" s="1395">
        <v>11.063000000000001</v>
      </c>
      <c r="I9" s="1395">
        <v>11.964</v>
      </c>
      <c r="J9" s="1395">
        <v>12.491</v>
      </c>
      <c r="K9" s="1395">
        <v>11.391999999999999</v>
      </c>
      <c r="L9" s="1395">
        <v>9.2379999999999995</v>
      </c>
      <c r="M9" s="1395">
        <v>9.886000000000001</v>
      </c>
      <c r="N9" s="1395">
        <v>12.723000000000001</v>
      </c>
      <c r="O9" s="1395">
        <v>11.694000000000001</v>
      </c>
      <c r="P9" s="1395">
        <v>11.673999999999999</v>
      </c>
      <c r="Q9" s="1395">
        <v>9.5679999999999996</v>
      </c>
      <c r="R9" s="1395">
        <v>5.4430000000000005</v>
      </c>
      <c r="S9" s="1395">
        <v>8.1859999999999999</v>
      </c>
      <c r="T9" s="1395">
        <v>6.8440000000000003</v>
      </c>
      <c r="U9" s="1395">
        <v>6.3570000000000002</v>
      </c>
      <c r="V9" s="1614">
        <v>5.24</v>
      </c>
    </row>
    <row r="10" spans="1:23" x14ac:dyDescent="0.2">
      <c r="A10" s="44"/>
      <c r="B10" s="1640" t="str">
        <f>"≥0% to 2.5%"</f>
        <v>≥0% to 2.5%</v>
      </c>
      <c r="C10" s="1395">
        <v>17.664000000000001</v>
      </c>
      <c r="D10" s="1395">
        <v>17.766000000000002</v>
      </c>
      <c r="E10" s="1395">
        <v>12.014000000000001</v>
      </c>
      <c r="F10" s="1395">
        <v>14.393000000000001</v>
      </c>
      <c r="G10" s="1395">
        <v>15.482000000000001</v>
      </c>
      <c r="H10" s="1395">
        <v>14.932</v>
      </c>
      <c r="I10" s="1395">
        <v>14.483000000000001</v>
      </c>
      <c r="J10" s="1395">
        <v>12.371</v>
      </c>
      <c r="K10" s="1395">
        <v>14.108000000000001</v>
      </c>
      <c r="L10" s="1395">
        <v>15.724</v>
      </c>
      <c r="M10" s="1395">
        <v>14.233000000000001</v>
      </c>
      <c r="N10" s="1395">
        <v>15.779</v>
      </c>
      <c r="O10" s="1395">
        <v>15.279</v>
      </c>
      <c r="P10" s="1395">
        <v>12.6</v>
      </c>
      <c r="Q10" s="1395">
        <v>12.016999999999999</v>
      </c>
      <c r="R10" s="1395">
        <v>5.0720000000000001</v>
      </c>
      <c r="S10" s="1395">
        <v>8.1430000000000007</v>
      </c>
      <c r="T10" s="1395">
        <v>8.3930000000000007</v>
      </c>
      <c r="U10" s="1395">
        <v>8.7070000000000007</v>
      </c>
      <c r="V10" s="1614">
        <v>7.1740000000000004</v>
      </c>
    </row>
    <row r="11" spans="1:23" x14ac:dyDescent="0.2">
      <c r="A11" s="10"/>
      <c r="B11" s="1640" t="str">
        <f>"≥2.5% to 5%"</f>
        <v>≥2.5% to 5%</v>
      </c>
      <c r="C11" s="1395">
        <v>8.9710000000000001</v>
      </c>
      <c r="D11" s="1395">
        <v>8.963000000000001</v>
      </c>
      <c r="E11" s="1395">
        <v>9.0129999999999999</v>
      </c>
      <c r="F11" s="1395">
        <v>8.9009999999999998</v>
      </c>
      <c r="G11" s="1395">
        <v>10.377000000000001</v>
      </c>
      <c r="H11" s="1395">
        <v>11.333</v>
      </c>
      <c r="I11" s="1395">
        <v>9.0920000000000005</v>
      </c>
      <c r="J11" s="1395">
        <v>10.173</v>
      </c>
      <c r="K11" s="1395">
        <v>10.502000000000001</v>
      </c>
      <c r="L11" s="1395">
        <v>8.9689999999999994</v>
      </c>
      <c r="M11" s="1395">
        <v>8.4689999999999994</v>
      </c>
      <c r="N11" s="1395">
        <v>8.0169999999999995</v>
      </c>
      <c r="O11" s="1395">
        <v>10.35</v>
      </c>
      <c r="P11" s="1395">
        <v>9.8250000000000011</v>
      </c>
      <c r="Q11" s="1395">
        <v>5.5380000000000003</v>
      </c>
      <c r="R11" s="1395">
        <v>2.4580000000000002</v>
      </c>
      <c r="S11" s="1395">
        <v>3.512</v>
      </c>
      <c r="T11" s="1395">
        <v>4.2469999999999999</v>
      </c>
      <c r="U11" s="1395">
        <v>4.431</v>
      </c>
      <c r="V11" s="1614">
        <v>3.8180000000000001</v>
      </c>
    </row>
    <row r="12" spans="1:23" x14ac:dyDescent="0.2">
      <c r="A12" s="10"/>
      <c r="B12" s="1640" t="s">
        <v>124</v>
      </c>
      <c r="C12" s="1395">
        <v>18.021000000000001</v>
      </c>
      <c r="D12" s="1395">
        <v>15.404</v>
      </c>
      <c r="E12" s="1395">
        <v>18.722999999999999</v>
      </c>
      <c r="F12" s="1395">
        <v>17.715</v>
      </c>
      <c r="G12" s="1395">
        <v>17.748999999999999</v>
      </c>
      <c r="H12" s="1395">
        <v>15.273</v>
      </c>
      <c r="I12" s="1395">
        <v>16.809000000000001</v>
      </c>
      <c r="J12" s="1395">
        <v>19.554000000000002</v>
      </c>
      <c r="K12" s="1395">
        <v>17.148</v>
      </c>
      <c r="L12" s="1395">
        <v>16.257000000000001</v>
      </c>
      <c r="M12" s="1395">
        <v>17.190999999999999</v>
      </c>
      <c r="N12" s="1395">
        <v>16.459</v>
      </c>
      <c r="O12" s="1395">
        <v>17.033999999999999</v>
      </c>
      <c r="P12" s="1395">
        <v>17.446999999999999</v>
      </c>
      <c r="Q12" s="1395">
        <v>12.124000000000001</v>
      </c>
      <c r="R12" s="1395">
        <v>4.8310000000000004</v>
      </c>
      <c r="S12" s="1395">
        <v>8.3520000000000003</v>
      </c>
      <c r="T12" s="1395">
        <v>10.466000000000001</v>
      </c>
      <c r="U12" s="1395">
        <v>9.18</v>
      </c>
      <c r="V12" s="1614">
        <v>10.374000000000001</v>
      </c>
    </row>
    <row r="13" spans="1:23" x14ac:dyDescent="0.2">
      <c r="A13" s="10"/>
      <c r="B13" s="1640" t="s">
        <v>125</v>
      </c>
      <c r="C13" s="1395">
        <v>11.863</v>
      </c>
      <c r="D13" s="1395">
        <v>11.695</v>
      </c>
      <c r="E13" s="1395">
        <v>12.802</v>
      </c>
      <c r="F13" s="1395">
        <v>11.107000000000001</v>
      </c>
      <c r="G13" s="1395">
        <v>13.381</v>
      </c>
      <c r="H13" s="1395">
        <v>12.978</v>
      </c>
      <c r="I13" s="1395">
        <v>9.8460000000000001</v>
      </c>
      <c r="J13" s="1395">
        <v>11.811999999999999</v>
      </c>
      <c r="K13" s="1395">
        <v>14.444000000000001</v>
      </c>
      <c r="L13" s="1395">
        <v>12.621</v>
      </c>
      <c r="M13" s="1395">
        <v>11.233000000000001</v>
      </c>
      <c r="N13" s="1395">
        <v>10.318</v>
      </c>
      <c r="O13" s="1395">
        <v>9.4749999999999996</v>
      </c>
      <c r="P13" s="1395">
        <v>11.77</v>
      </c>
      <c r="Q13" s="1395">
        <v>8.5760000000000005</v>
      </c>
      <c r="R13" s="1395">
        <v>3.6339999999999999</v>
      </c>
      <c r="S13" s="1395">
        <v>8.5240000000000009</v>
      </c>
      <c r="T13" s="1395">
        <v>8.5050000000000008</v>
      </c>
      <c r="U13" s="1395">
        <v>9.4410000000000007</v>
      </c>
      <c r="V13" s="1614">
        <v>9.9039999999999999</v>
      </c>
    </row>
    <row r="14" spans="1:23" x14ac:dyDescent="0.2">
      <c r="A14" s="10"/>
      <c r="B14" s="1640" t="s">
        <v>126</v>
      </c>
      <c r="C14" s="1395">
        <v>7.8950000000000005</v>
      </c>
      <c r="D14" s="1395">
        <v>6.6420000000000003</v>
      </c>
      <c r="E14" s="1395">
        <v>7.8710000000000004</v>
      </c>
      <c r="F14" s="1395">
        <v>8.4719999999999995</v>
      </c>
      <c r="G14" s="1395">
        <v>5.5600000000000005</v>
      </c>
      <c r="H14" s="1395">
        <v>6.4190000000000005</v>
      </c>
      <c r="I14" s="1395">
        <v>8.6609999999999996</v>
      </c>
      <c r="J14" s="1395">
        <v>6.2590000000000003</v>
      </c>
      <c r="K14" s="1395">
        <v>4.7670000000000003</v>
      </c>
      <c r="L14" s="1395">
        <v>7.4950000000000001</v>
      </c>
      <c r="M14" s="1395">
        <v>7.2380000000000004</v>
      </c>
      <c r="N14" s="1395">
        <v>5.5209999999999999</v>
      </c>
      <c r="O14" s="1395">
        <v>6.9020000000000001</v>
      </c>
      <c r="P14" s="1395">
        <v>6.4409999999999998</v>
      </c>
      <c r="Q14" s="1395">
        <v>4.6080000000000005</v>
      </c>
      <c r="R14" s="1395">
        <v>3.1520000000000001</v>
      </c>
      <c r="S14" s="1395">
        <v>5.0010000000000003</v>
      </c>
      <c r="T14" s="1395">
        <v>6.391</v>
      </c>
      <c r="U14" s="1395">
        <v>6.6909999999999998</v>
      </c>
      <c r="V14" s="1614">
        <v>5.09</v>
      </c>
    </row>
    <row r="15" spans="1:23" s="12" customFormat="1" x14ac:dyDescent="0.2">
      <c r="A15" s="49"/>
      <c r="B15" s="1641" t="s">
        <v>1</v>
      </c>
      <c r="C15" s="1583">
        <v>13.498000000000001</v>
      </c>
      <c r="D15" s="1583">
        <v>20.791</v>
      </c>
      <c r="E15" s="1583">
        <v>19.821999999999999</v>
      </c>
      <c r="F15" s="1583">
        <v>17.449000000000002</v>
      </c>
      <c r="G15" s="1583">
        <v>13.568</v>
      </c>
      <c r="H15" s="1583">
        <v>15.721</v>
      </c>
      <c r="I15" s="1583">
        <v>13.837</v>
      </c>
      <c r="J15" s="1583">
        <v>14.932</v>
      </c>
      <c r="K15" s="1583">
        <v>15.354000000000001</v>
      </c>
      <c r="L15" s="1583">
        <v>16.308</v>
      </c>
      <c r="M15" s="1583">
        <v>18.016999999999999</v>
      </c>
      <c r="N15" s="1583">
        <v>12.83</v>
      </c>
      <c r="O15" s="1583">
        <v>13.22</v>
      </c>
      <c r="P15" s="1583">
        <v>10.624000000000001</v>
      </c>
      <c r="Q15" s="1583">
        <v>13.949</v>
      </c>
      <c r="R15" s="1583">
        <v>21.067</v>
      </c>
      <c r="S15" s="1583">
        <v>18.751999999999999</v>
      </c>
      <c r="T15" s="1583">
        <v>19.768000000000001</v>
      </c>
      <c r="U15" s="1583">
        <v>20.207000000000001</v>
      </c>
      <c r="V15" s="1615">
        <v>45.009</v>
      </c>
    </row>
    <row r="16" spans="1:23" s="12" customFormat="1" ht="3" customHeight="1" x14ac:dyDescent="0.2">
      <c r="B16" s="15"/>
      <c r="C16" s="19"/>
      <c r="D16" s="19"/>
      <c r="E16" s="19"/>
      <c r="F16" s="84"/>
      <c r="G16" s="8"/>
      <c r="H16" s="67"/>
      <c r="I16" s="62"/>
      <c r="J16" s="109"/>
      <c r="K16" s="119"/>
      <c r="L16" s="107"/>
      <c r="M16" s="681"/>
      <c r="N16" s="707"/>
      <c r="O16" s="731"/>
      <c r="P16" s="757"/>
      <c r="Q16" s="776"/>
      <c r="R16" s="680"/>
    </row>
    <row r="17" spans="1:24" s="17" customFormat="1" ht="63" customHeight="1" x14ac:dyDescent="0.25">
      <c r="B17" s="1938" t="s">
        <v>171</v>
      </c>
      <c r="C17" s="1939"/>
      <c r="D17" s="1939"/>
      <c r="E17" s="1939"/>
      <c r="F17" s="1939"/>
      <c r="G17" s="1939"/>
      <c r="H17" s="1939"/>
      <c r="I17" s="1939"/>
      <c r="J17" s="1939"/>
      <c r="K17" s="1939"/>
      <c r="L17" s="1939"/>
      <c r="M17" s="1940"/>
      <c r="N17" s="1941"/>
      <c r="O17" s="1942"/>
      <c r="P17" s="1943"/>
      <c r="Q17" s="1944"/>
      <c r="R17" s="1939"/>
    </row>
    <row r="18" spans="1:24" s="1362" customFormat="1" ht="15.75" x14ac:dyDescent="0.25">
      <c r="B18" s="1367" t="s">
        <v>690</v>
      </c>
      <c r="C18" s="1363">
        <f>((C8*(-10))+(C9*(-2.5))+(C10*1.25)+(C11*3.75)+(C12*7.5)+(C13*12.5)+(C14*17.5)+(C15*25))/100</f>
        <v>6.7204625</v>
      </c>
      <c r="D18" s="1363">
        <f t="shared" ref="D18:S18" si="0">((D8*(-10))+(D9*(-2.5))+(D10*1.25)+(D11*3.75)+(D12*7.5)+(D13*12.5)+(D14*17.5)+(D15*25))/100</f>
        <v>8.0554624999999991</v>
      </c>
      <c r="E18" s="1363">
        <f t="shared" si="0"/>
        <v>8.6146124999999998</v>
      </c>
      <c r="F18" s="1363">
        <f t="shared" si="0"/>
        <v>7.5053000000000001</v>
      </c>
      <c r="G18" s="1363">
        <f t="shared" si="0"/>
        <v>6.2609624999999998</v>
      </c>
      <c r="H18" s="1363">
        <f t="shared" si="0"/>
        <v>6.9283624999999995</v>
      </c>
      <c r="I18" s="1363">
        <f t="shared" si="0"/>
        <v>6.1584374999999998</v>
      </c>
      <c r="J18" s="1363">
        <f t="shared" si="0"/>
        <v>6.7542250000000017</v>
      </c>
      <c r="K18" s="1363">
        <f t="shared" si="0"/>
        <v>6.8212999999999999</v>
      </c>
      <c r="L18" s="1363">
        <f t="shared" si="0"/>
        <v>7.1486625000000004</v>
      </c>
      <c r="M18" s="1363">
        <f t="shared" si="0"/>
        <v>7.3393000000000006</v>
      </c>
      <c r="N18" s="1363">
        <f t="shared" si="0"/>
        <v>5.0423499999999999</v>
      </c>
      <c r="O18" s="1363">
        <f t="shared" si="0"/>
        <v>5.6569375000000006</v>
      </c>
      <c r="P18" s="1363">
        <f t="shared" si="0"/>
        <v>4.8352374999999999</v>
      </c>
      <c r="Q18" s="1363">
        <f t="shared" si="0"/>
        <v>3.0317375000000002</v>
      </c>
      <c r="R18" s="1363">
        <f t="shared" si="0"/>
        <v>1.220225000000001</v>
      </c>
      <c r="S18" s="1364">
        <f t="shared" si="0"/>
        <v>3.3309124999999993</v>
      </c>
      <c r="T18" s="1364">
        <f t="shared" ref="T18:U18" si="1">((T8*(-10))+(T9*(-2.5))+(T10*1.25)+(T11*3.75)+(T12*7.5)+(T13*12.5)+(T14*17.5)+(T15*25))/100</f>
        <v>4.4629750000000001</v>
      </c>
      <c r="U18" s="1364">
        <f t="shared" si="1"/>
        <v>4.7086749999999995</v>
      </c>
      <c r="V18" s="1364">
        <f t="shared" ref="V18" si="2">((V8*(-10))+(V9*(-2.5))+(V10*1.25)+(V11*3.75)+(V12*7.5)+(V13*12.5)+(V14*17.5)+(V15*25))/100</f>
        <v>12.921899999999999</v>
      </c>
    </row>
    <row r="19" spans="1:24" s="1362" customFormat="1" ht="15.75" x14ac:dyDescent="0.25">
      <c r="B19" s="1367" t="s">
        <v>691</v>
      </c>
      <c r="C19" s="1363"/>
      <c r="D19" s="1363"/>
      <c r="E19" s="1363"/>
      <c r="F19" s="1363">
        <f>AVERAGE(C18:F18)</f>
        <v>7.7239593749999997</v>
      </c>
      <c r="G19" s="1363">
        <f>AVERAGE(D18:G18)</f>
        <v>7.6090843749999983</v>
      </c>
      <c r="H19" s="1363">
        <f t="shared" ref="H19:V19" si="3">AVERAGE(E18:H18)</f>
        <v>7.3273093749999987</v>
      </c>
      <c r="I19" s="1363">
        <f t="shared" si="3"/>
        <v>6.713265625</v>
      </c>
      <c r="J19" s="1363">
        <f t="shared" si="3"/>
        <v>6.5254968750000009</v>
      </c>
      <c r="K19" s="1363">
        <f t="shared" si="3"/>
        <v>6.6655812500000007</v>
      </c>
      <c r="L19" s="1363">
        <f t="shared" si="3"/>
        <v>6.7206562500000002</v>
      </c>
      <c r="M19" s="1363">
        <f t="shared" si="3"/>
        <v>7.0158718750000011</v>
      </c>
      <c r="N19" s="1363">
        <f t="shared" si="3"/>
        <v>6.5879031250000004</v>
      </c>
      <c r="O19" s="1363">
        <f t="shared" si="3"/>
        <v>6.2968125000000006</v>
      </c>
      <c r="P19" s="1363">
        <f t="shared" si="3"/>
        <v>5.7184562500000009</v>
      </c>
      <c r="Q19" s="1363">
        <f t="shared" si="3"/>
        <v>4.6415656250000001</v>
      </c>
      <c r="R19" s="1363">
        <f t="shared" si="3"/>
        <v>3.6860343750000002</v>
      </c>
      <c r="S19" s="1363">
        <f t="shared" si="3"/>
        <v>3.1045281249999999</v>
      </c>
      <c r="T19" s="1363">
        <f t="shared" si="3"/>
        <v>3.0114625000000004</v>
      </c>
      <c r="U19" s="1363">
        <f t="shared" si="3"/>
        <v>3.4306968749999998</v>
      </c>
      <c r="V19" s="1363">
        <f t="shared" si="3"/>
        <v>6.3561156249999993</v>
      </c>
    </row>
    <row r="20" spans="1:24" s="17" customFormat="1" x14ac:dyDescent="0.2">
      <c r="B20" s="595"/>
      <c r="C20" s="595"/>
      <c r="D20" s="595"/>
      <c r="E20" s="595"/>
      <c r="F20" s="595"/>
      <c r="G20" s="594"/>
      <c r="H20" s="594"/>
      <c r="I20" s="594"/>
      <c r="J20" s="109"/>
      <c r="K20" s="594"/>
      <c r="L20" s="594"/>
      <c r="M20" s="684"/>
      <c r="N20" s="708"/>
      <c r="O20" s="732"/>
      <c r="P20" s="758"/>
      <c r="Q20" s="777"/>
      <c r="R20" s="689"/>
      <c r="V20" s="1362"/>
      <c r="W20" s="1362"/>
      <c r="X20" s="1362"/>
    </row>
    <row r="21" spans="1:24" s="96" customFormat="1" ht="63" customHeight="1" x14ac:dyDescent="0.2">
      <c r="A21" s="1454" t="s">
        <v>35</v>
      </c>
      <c r="B21" s="1946" t="s">
        <v>67</v>
      </c>
      <c r="C21" s="1947"/>
      <c r="D21" s="1947"/>
      <c r="E21" s="1947"/>
      <c r="F21" s="1947"/>
      <c r="G21" s="1947"/>
      <c r="H21" s="1947"/>
      <c r="I21" s="1947"/>
      <c r="J21" s="1947"/>
      <c r="K21" s="1947"/>
      <c r="L21" s="1947"/>
      <c r="M21" s="1947"/>
      <c r="N21" s="1947"/>
      <c r="O21" s="1947"/>
      <c r="P21" s="1947"/>
      <c r="Q21" s="1947"/>
      <c r="R21" s="1947"/>
      <c r="S21" s="1947"/>
      <c r="T21" s="1947"/>
      <c r="U21" s="1947"/>
      <c r="V21" s="1660"/>
      <c r="W21" s="1362"/>
      <c r="X21" s="1362"/>
    </row>
    <row r="22" spans="1:24" s="97" customFormat="1" ht="63" customHeight="1" x14ac:dyDescent="0.2">
      <c r="A22" s="1584"/>
      <c r="B22" s="1643" t="s">
        <v>68</v>
      </c>
      <c r="C22" s="1644" t="s">
        <v>6</v>
      </c>
      <c r="D22" s="1645" t="s">
        <v>7</v>
      </c>
      <c r="E22" s="1646" t="s">
        <v>8</v>
      </c>
      <c r="F22" s="1647" t="s">
        <v>140</v>
      </c>
      <c r="G22" s="1648" t="s">
        <v>179</v>
      </c>
      <c r="H22" s="1649" t="s">
        <v>224</v>
      </c>
      <c r="I22" s="1650" t="s">
        <v>235</v>
      </c>
      <c r="J22" s="1651" t="s">
        <v>288</v>
      </c>
      <c r="K22" s="1652" t="s">
        <v>323</v>
      </c>
      <c r="L22" s="1653" t="s">
        <v>335</v>
      </c>
      <c r="M22" s="1654" t="s">
        <v>386</v>
      </c>
      <c r="N22" s="1655" t="s">
        <v>410</v>
      </c>
      <c r="O22" s="1656" t="s">
        <v>425</v>
      </c>
      <c r="P22" s="1657" t="s">
        <v>458</v>
      </c>
      <c r="Q22" s="1658" t="s">
        <v>600</v>
      </c>
      <c r="R22" s="1659" t="s">
        <v>653</v>
      </c>
      <c r="S22" s="1658" t="s">
        <v>660</v>
      </c>
      <c r="T22" s="1659" t="s">
        <v>700</v>
      </c>
      <c r="U22" s="1658" t="s">
        <v>704</v>
      </c>
      <c r="V22" s="1662" t="s">
        <v>706</v>
      </c>
      <c r="W22" s="1362"/>
      <c r="X22" s="1362"/>
    </row>
    <row r="23" spans="1:24" ht="31.5" customHeight="1" x14ac:dyDescent="0.2">
      <c r="A23" s="44"/>
      <c r="B23" s="1585" t="s">
        <v>69</v>
      </c>
      <c r="C23" s="1458"/>
      <c r="D23" s="1458" t="s">
        <v>674</v>
      </c>
      <c r="E23" s="1460"/>
      <c r="F23" s="1461"/>
      <c r="G23" s="1512"/>
      <c r="H23" s="1512" t="s">
        <v>678</v>
      </c>
      <c r="I23" s="1514"/>
      <c r="J23" s="1515"/>
      <c r="K23" s="1516"/>
      <c r="L23" s="1516" t="s">
        <v>682</v>
      </c>
      <c r="M23" s="1518"/>
      <c r="N23" s="1519"/>
      <c r="O23" s="1520"/>
      <c r="P23" s="1520" t="s">
        <v>686</v>
      </c>
      <c r="Q23" s="1522"/>
      <c r="R23" s="1358"/>
      <c r="S23" s="1522"/>
      <c r="T23" s="1358" t="s">
        <v>692</v>
      </c>
      <c r="U23" s="1522"/>
      <c r="V23" s="1663"/>
      <c r="W23" s="1362"/>
      <c r="X23" s="1362"/>
    </row>
    <row r="24" spans="1:24" s="6" customFormat="1" x14ac:dyDescent="0.2">
      <c r="A24" s="10"/>
      <c r="B24" s="1586" t="s">
        <v>309</v>
      </c>
      <c r="C24" s="1397">
        <v>6.806</v>
      </c>
      <c r="D24" s="1397">
        <v>9.245000000000001</v>
      </c>
      <c r="E24" s="1397">
        <v>10.755000000000001</v>
      </c>
      <c r="F24" s="1397">
        <v>11.434000000000001</v>
      </c>
      <c r="G24" s="1397">
        <v>6.8380000000000001</v>
      </c>
      <c r="H24" s="1397">
        <v>6.4990000000000006</v>
      </c>
      <c r="I24" s="1397">
        <v>5.3390000000000004</v>
      </c>
      <c r="J24" s="1397">
        <v>5.23</v>
      </c>
      <c r="K24" s="1397">
        <v>5.1150000000000002</v>
      </c>
      <c r="L24" s="1397">
        <v>6.6360000000000001</v>
      </c>
      <c r="M24" s="1397">
        <v>7.0270000000000001</v>
      </c>
      <c r="N24" s="1397">
        <v>4.8680000000000003</v>
      </c>
      <c r="O24" s="1397">
        <v>5.2030000000000003</v>
      </c>
      <c r="P24" s="1397">
        <v>1.296</v>
      </c>
      <c r="Q24" s="1397">
        <v>-0.82200000000000006</v>
      </c>
      <c r="R24" s="1397">
        <v>-12.638</v>
      </c>
      <c r="S24" s="1397">
        <v>-2.3140000000000001</v>
      </c>
      <c r="T24" s="1397">
        <v>4.2960000000000003</v>
      </c>
      <c r="U24" s="1397">
        <v>3.9350000000000001</v>
      </c>
      <c r="V24" s="1614">
        <v>21.754999999999999</v>
      </c>
      <c r="W24" s="1362"/>
      <c r="X24" s="1362"/>
    </row>
    <row r="25" spans="1:24" s="6" customFormat="1" x14ac:dyDescent="0.2">
      <c r="A25" s="10"/>
      <c r="B25" s="1587" t="s">
        <v>310</v>
      </c>
      <c r="C25" s="1398"/>
      <c r="D25" s="1398"/>
      <c r="E25" s="1398"/>
      <c r="F25" s="1398"/>
      <c r="G25" s="1398"/>
      <c r="H25" s="1398"/>
      <c r="I25" s="1397">
        <v>1.498</v>
      </c>
      <c r="J25" s="1397">
        <v>9.6620000000000008</v>
      </c>
      <c r="K25" s="1397">
        <v>8.2460000000000004</v>
      </c>
      <c r="L25" s="1397">
        <v>10.372</v>
      </c>
      <c r="M25" s="1397">
        <v>13.921000000000001</v>
      </c>
      <c r="N25" s="1397">
        <v>11.624000000000001</v>
      </c>
      <c r="O25" s="1397">
        <v>10.122</v>
      </c>
      <c r="P25" s="1397">
        <v>1.284</v>
      </c>
      <c r="Q25" s="1397">
        <v>2.363</v>
      </c>
      <c r="R25" s="1397">
        <v>-1.8220000000000001</v>
      </c>
      <c r="S25" s="1397">
        <v>0.11900000000000001</v>
      </c>
      <c r="T25" s="1397">
        <v>3.3000000000000002E-2</v>
      </c>
      <c r="U25" s="1397">
        <v>5.8100000000000005</v>
      </c>
      <c r="V25" s="1614">
        <v>22.280999999999999</v>
      </c>
      <c r="W25" s="1362"/>
      <c r="X25" s="1362"/>
    </row>
    <row r="26" spans="1:24" s="6" customFormat="1" x14ac:dyDescent="0.2">
      <c r="A26" s="10"/>
      <c r="B26" s="1587" t="s">
        <v>311</v>
      </c>
      <c r="C26" s="1397">
        <v>11.76</v>
      </c>
      <c r="D26" s="1397">
        <v>11.505000000000001</v>
      </c>
      <c r="E26" s="1397">
        <v>7.0570000000000004</v>
      </c>
      <c r="F26" s="1397">
        <v>10.275</v>
      </c>
      <c r="G26" s="1397">
        <v>8.1609999999999996</v>
      </c>
      <c r="H26" s="1397">
        <v>9.4420000000000002</v>
      </c>
      <c r="I26" s="1397">
        <v>1.7390000000000001</v>
      </c>
      <c r="J26" s="1397">
        <v>7.101</v>
      </c>
      <c r="K26" s="1397">
        <v>7.1440000000000001</v>
      </c>
      <c r="L26" s="1397">
        <v>9.293000000000001</v>
      </c>
      <c r="M26" s="1397">
        <v>9.5540000000000003</v>
      </c>
      <c r="N26" s="1397">
        <v>4.7789999999999999</v>
      </c>
      <c r="O26" s="1397">
        <v>0.217</v>
      </c>
      <c r="P26" s="1397">
        <v>4.6210000000000004</v>
      </c>
      <c r="Q26" s="1397">
        <v>4.1159999999999997</v>
      </c>
      <c r="R26" s="1397">
        <v>-12.326000000000001</v>
      </c>
      <c r="S26" s="1397">
        <v>3.4450000000000003</v>
      </c>
      <c r="T26" s="1397">
        <v>0.57400000000000007</v>
      </c>
      <c r="U26" s="1397">
        <v>7.4640000000000004</v>
      </c>
      <c r="V26" s="1614">
        <v>31.031000000000002</v>
      </c>
      <c r="W26" s="1362"/>
      <c r="X26" s="1362"/>
    </row>
    <row r="27" spans="1:24" s="6" customFormat="1" x14ac:dyDescent="0.2">
      <c r="A27" s="10"/>
      <c r="B27" s="1587" t="s">
        <v>312</v>
      </c>
      <c r="C27" s="1397">
        <v>7.3570000000000002</v>
      </c>
      <c r="D27" s="1397">
        <v>12.354000000000001</v>
      </c>
      <c r="E27" s="1397">
        <v>12.9</v>
      </c>
      <c r="F27" s="1397">
        <v>8.5229999999999997</v>
      </c>
      <c r="G27" s="1397">
        <v>5.4670000000000005</v>
      </c>
      <c r="H27" s="1397">
        <v>5.0860000000000003</v>
      </c>
      <c r="I27" s="1397">
        <v>3.415</v>
      </c>
      <c r="J27" s="1397">
        <v>6.218</v>
      </c>
      <c r="K27" s="1397">
        <v>5.1420000000000003</v>
      </c>
      <c r="L27" s="1397">
        <v>6.4329999999999998</v>
      </c>
      <c r="M27" s="1397">
        <v>6.7690000000000001</v>
      </c>
      <c r="N27" s="1397">
        <v>2.117</v>
      </c>
      <c r="O27" s="1397">
        <v>4.1479999999999997</v>
      </c>
      <c r="P27" s="1397">
        <v>2.5950000000000002</v>
      </c>
      <c r="Q27" s="1397">
        <v>-1.1559999999999999</v>
      </c>
      <c r="R27" s="1397">
        <v>-8.7390000000000008</v>
      </c>
      <c r="S27" s="1397">
        <v>5.3479999999999999</v>
      </c>
      <c r="T27" s="1397">
        <v>1.371</v>
      </c>
      <c r="U27" s="1397">
        <v>3.4630000000000001</v>
      </c>
      <c r="V27" s="1614">
        <v>20.190999999999999</v>
      </c>
      <c r="W27" s="1362"/>
      <c r="X27" s="1362"/>
    </row>
    <row r="28" spans="1:24" s="6" customFormat="1" x14ac:dyDescent="0.2">
      <c r="A28" s="10"/>
      <c r="B28" s="1587" t="s">
        <v>313</v>
      </c>
      <c r="C28" s="1397">
        <v>6.9290000000000003</v>
      </c>
      <c r="D28" s="1397">
        <v>8.1020000000000003</v>
      </c>
      <c r="E28" s="1397">
        <v>12.566000000000001</v>
      </c>
      <c r="F28" s="1397">
        <v>11.157</v>
      </c>
      <c r="G28" s="1397">
        <v>7.8460000000000001</v>
      </c>
      <c r="H28" s="1397">
        <v>9.5229999999999997</v>
      </c>
      <c r="I28" s="1397">
        <v>6.0510000000000002</v>
      </c>
      <c r="J28" s="1397">
        <v>5.4</v>
      </c>
      <c r="K28" s="1397">
        <v>5.0440000000000005</v>
      </c>
      <c r="L28" s="1397">
        <v>8.2379999999999995</v>
      </c>
      <c r="M28" s="1397">
        <v>4.923</v>
      </c>
      <c r="N28" s="1397">
        <v>5.0229999999999997</v>
      </c>
      <c r="O28" s="1397">
        <v>3.5990000000000002</v>
      </c>
      <c r="P28" s="1397">
        <v>1.2989999999999999</v>
      </c>
      <c r="Q28" s="1397">
        <v>0.50600000000000001</v>
      </c>
      <c r="R28" s="1397">
        <v>-24.318000000000001</v>
      </c>
      <c r="S28" s="1397">
        <v>-4.6349999999999998</v>
      </c>
      <c r="T28" s="1397">
        <v>-2.4489999999999998</v>
      </c>
      <c r="U28" s="1397">
        <v>-1.669</v>
      </c>
      <c r="V28" s="1614">
        <v>27.789000000000001</v>
      </c>
      <c r="W28" s="1362"/>
      <c r="X28" s="1362"/>
    </row>
    <row r="29" spans="1:24" s="6" customFormat="1" x14ac:dyDescent="0.2">
      <c r="A29" s="10"/>
      <c r="B29" s="1587" t="s">
        <v>314</v>
      </c>
      <c r="C29" s="1397">
        <v>4.7229999999999999</v>
      </c>
      <c r="D29" s="1397">
        <v>4.9539999999999997</v>
      </c>
      <c r="E29" s="1397">
        <v>5.133</v>
      </c>
      <c r="F29" s="1397">
        <v>4.3810000000000002</v>
      </c>
      <c r="G29" s="1397">
        <v>2.8250000000000002</v>
      </c>
      <c r="H29" s="1397">
        <v>6.2080000000000002</v>
      </c>
      <c r="I29" s="1397">
        <v>7.36</v>
      </c>
      <c r="J29" s="1397">
        <v>5.5990000000000002</v>
      </c>
      <c r="K29" s="1397">
        <v>5.0179999999999998</v>
      </c>
      <c r="L29" s="1397">
        <v>7.984</v>
      </c>
      <c r="M29" s="1397">
        <v>4.7119999999999997</v>
      </c>
      <c r="N29" s="1397">
        <v>7.0659999999999998</v>
      </c>
      <c r="O29" s="1397">
        <v>7.569</v>
      </c>
      <c r="P29" s="1397">
        <v>5.3109999999999999</v>
      </c>
      <c r="Q29" s="1397">
        <v>-2.5990000000000002</v>
      </c>
      <c r="R29" s="1397">
        <v>-34.316000000000003</v>
      </c>
      <c r="S29" s="1397">
        <v>-9.0380000000000003</v>
      </c>
      <c r="T29" s="1397">
        <v>-14.05</v>
      </c>
      <c r="U29" s="1397">
        <v>-36.904000000000003</v>
      </c>
      <c r="V29" s="1614">
        <v>50.902000000000001</v>
      </c>
      <c r="W29" s="1362"/>
      <c r="X29" s="1362"/>
    </row>
    <row r="30" spans="1:24" s="6" customFormat="1" x14ac:dyDescent="0.2">
      <c r="A30" s="10"/>
      <c r="B30" s="1587" t="s">
        <v>315</v>
      </c>
      <c r="C30" s="1397">
        <v>2.7949999999999999</v>
      </c>
      <c r="D30" s="1397">
        <v>6.9870000000000001</v>
      </c>
      <c r="E30" s="1397">
        <v>4.7</v>
      </c>
      <c r="F30" s="1397">
        <v>5.1109999999999998</v>
      </c>
      <c r="G30" s="1397">
        <v>2.5209999999999999</v>
      </c>
      <c r="H30" s="1397">
        <v>4.1770000000000005</v>
      </c>
      <c r="I30" s="1397">
        <v>8.9969999999999999</v>
      </c>
      <c r="J30" s="1397">
        <v>7.141</v>
      </c>
      <c r="K30" s="1397">
        <v>12.711</v>
      </c>
      <c r="L30" s="1397">
        <v>13.61</v>
      </c>
      <c r="M30" s="1397">
        <v>14.704000000000001</v>
      </c>
      <c r="N30" s="1397">
        <v>7.2629999999999999</v>
      </c>
      <c r="O30" s="1397">
        <v>7.3090000000000002</v>
      </c>
      <c r="P30" s="1397">
        <v>5.2279999999999998</v>
      </c>
      <c r="Q30" s="1397">
        <v>6.1059999999999999</v>
      </c>
      <c r="R30" s="1397">
        <v>-0.39600000000000002</v>
      </c>
      <c r="S30" s="1397">
        <v>5.9790000000000001</v>
      </c>
      <c r="T30" s="1397">
        <v>7.2170000000000005</v>
      </c>
      <c r="U30" s="1397">
        <v>4.2229999999999999</v>
      </c>
      <c r="V30" s="1614">
        <v>14.588000000000001</v>
      </c>
      <c r="W30" s="1362"/>
      <c r="X30" s="1362"/>
    </row>
    <row r="31" spans="1:24" s="6" customFormat="1" x14ac:dyDescent="0.2">
      <c r="A31" s="10"/>
      <c r="B31" s="1587" t="s">
        <v>316</v>
      </c>
      <c r="C31" s="1398"/>
      <c r="D31" s="1398"/>
      <c r="E31" s="1398"/>
      <c r="F31" s="1398"/>
      <c r="G31" s="1398"/>
      <c r="H31" s="1398"/>
      <c r="I31" s="1397">
        <v>7.1840000000000002</v>
      </c>
      <c r="J31" s="1397">
        <v>12.646000000000001</v>
      </c>
      <c r="K31" s="1397">
        <v>14.949</v>
      </c>
      <c r="L31" s="1397">
        <v>9.9350000000000005</v>
      </c>
      <c r="M31" s="1397">
        <v>11.394</v>
      </c>
      <c r="N31" s="1397">
        <v>11.396000000000001</v>
      </c>
      <c r="O31" s="1397">
        <v>6.7229999999999999</v>
      </c>
      <c r="P31" s="1397">
        <v>7.8319999999999999</v>
      </c>
      <c r="Q31" s="1397">
        <v>4.8340000000000005</v>
      </c>
      <c r="R31" s="1397">
        <v>-7.6290000000000004</v>
      </c>
      <c r="S31" s="1397">
        <v>-2.0790000000000002</v>
      </c>
      <c r="T31" s="1397">
        <v>1.4239999999999999</v>
      </c>
      <c r="U31" s="1397">
        <v>1.2230000000000001</v>
      </c>
      <c r="V31" s="1614">
        <v>16.379000000000001</v>
      </c>
      <c r="W31" s="1362"/>
      <c r="X31" s="1362"/>
    </row>
    <row r="32" spans="1:24" s="6" customFormat="1" x14ac:dyDescent="0.2">
      <c r="A32" s="10"/>
      <c r="B32" s="1587" t="s">
        <v>317</v>
      </c>
      <c r="C32" s="1397">
        <v>7.3959999999999999</v>
      </c>
      <c r="D32" s="1397">
        <v>6.4770000000000003</v>
      </c>
      <c r="E32" s="1397">
        <v>5.9059999999999997</v>
      </c>
      <c r="F32" s="1397">
        <v>6.5579999999999998</v>
      </c>
      <c r="G32" s="1397">
        <v>7.649</v>
      </c>
      <c r="H32" s="1397">
        <v>3.9630000000000001</v>
      </c>
      <c r="I32" s="1397">
        <v>3.64</v>
      </c>
      <c r="J32" s="1397">
        <v>4.6210000000000004</v>
      </c>
      <c r="K32" s="1397">
        <v>4.0880000000000001</v>
      </c>
      <c r="L32" s="1397">
        <v>5.952</v>
      </c>
      <c r="M32" s="1397">
        <v>5.9370000000000003</v>
      </c>
      <c r="N32" s="1397">
        <v>5.5920000000000005</v>
      </c>
      <c r="O32" s="1397">
        <v>5.1379999999999999</v>
      </c>
      <c r="P32" s="1397">
        <v>5.9590000000000005</v>
      </c>
      <c r="Q32" s="1397">
        <v>5.7780000000000005</v>
      </c>
      <c r="R32" s="1397">
        <v>-8.8339999999999996</v>
      </c>
      <c r="S32" s="1397">
        <v>-3.42</v>
      </c>
      <c r="T32" s="1397">
        <v>1.9450000000000001</v>
      </c>
      <c r="U32" s="1397">
        <v>9.8719999999999999</v>
      </c>
      <c r="V32" s="1614">
        <v>19.189</v>
      </c>
      <c r="W32" s="1362"/>
      <c r="X32" s="1362"/>
    </row>
    <row r="33" spans="1:24" s="6" customFormat="1" x14ac:dyDescent="0.2">
      <c r="A33" s="10"/>
      <c r="B33" s="1587" t="s">
        <v>318</v>
      </c>
      <c r="C33" s="1397">
        <v>7.7590000000000003</v>
      </c>
      <c r="D33" s="1397">
        <v>8.0730000000000004</v>
      </c>
      <c r="E33" s="1397">
        <v>7.3129999999999997</v>
      </c>
      <c r="F33" s="1397">
        <v>7.4240000000000004</v>
      </c>
      <c r="G33" s="1397">
        <v>4.367</v>
      </c>
      <c r="H33" s="1397">
        <v>5.43</v>
      </c>
      <c r="I33" s="1397">
        <v>5.5259999999999998</v>
      </c>
      <c r="J33" s="1397">
        <v>7.6879999999999997</v>
      </c>
      <c r="K33" s="1397">
        <v>6.569</v>
      </c>
      <c r="L33" s="1397">
        <v>8.5289999999999999</v>
      </c>
      <c r="M33" s="1397">
        <v>8.2330000000000005</v>
      </c>
      <c r="N33" s="1397">
        <v>5.6550000000000002</v>
      </c>
      <c r="O33" s="1397">
        <v>5.9870000000000001</v>
      </c>
      <c r="P33" s="1397">
        <v>4.1920000000000002</v>
      </c>
      <c r="Q33" s="1397">
        <v>2.9510000000000001</v>
      </c>
      <c r="R33" s="1397">
        <v>-10.454000000000001</v>
      </c>
      <c r="S33" s="1397">
        <v>-3.8690000000000002</v>
      </c>
      <c r="T33" s="1397">
        <v>0.17799999999999999</v>
      </c>
      <c r="U33" s="1397">
        <v>1.99</v>
      </c>
      <c r="V33" s="1614">
        <v>18.22</v>
      </c>
      <c r="W33" s="1362"/>
      <c r="X33" s="1362"/>
    </row>
    <row r="34" spans="1:24" s="6" customFormat="1" x14ac:dyDescent="0.2">
      <c r="A34" s="10"/>
      <c r="B34" s="1587" t="s">
        <v>319</v>
      </c>
      <c r="C34" s="1397">
        <v>9.484</v>
      </c>
      <c r="D34" s="1397">
        <v>8.5830000000000002</v>
      </c>
      <c r="E34" s="1397">
        <v>10.798999999999999</v>
      </c>
      <c r="F34" s="1397">
        <v>10.233000000000001</v>
      </c>
      <c r="G34" s="1397">
        <v>9.3849999999999998</v>
      </c>
      <c r="H34" s="1397">
        <v>11.613</v>
      </c>
      <c r="I34" s="1397">
        <v>8.8049999999999997</v>
      </c>
      <c r="J34" s="1397">
        <v>9.4420000000000002</v>
      </c>
      <c r="K34" s="1397">
        <v>9.2799999999999994</v>
      </c>
      <c r="L34" s="1397">
        <v>8.9489999999999998</v>
      </c>
      <c r="M34" s="1397">
        <v>12.077999999999999</v>
      </c>
      <c r="N34" s="1397">
        <v>6.25</v>
      </c>
      <c r="O34" s="1397">
        <v>9.423</v>
      </c>
      <c r="P34" s="1397">
        <v>8.5519999999999996</v>
      </c>
      <c r="Q34" s="1397">
        <v>0.68100000000000005</v>
      </c>
      <c r="R34" s="1397">
        <v>-6.59</v>
      </c>
      <c r="S34" s="1397">
        <v>-11.172000000000001</v>
      </c>
      <c r="T34" s="1397">
        <v>-11.134</v>
      </c>
      <c r="U34" s="1397">
        <v>-9.4260000000000002</v>
      </c>
      <c r="V34" s="1614">
        <v>22.215</v>
      </c>
      <c r="W34" s="1362"/>
      <c r="X34" s="1362"/>
    </row>
    <row r="35" spans="1:24" s="6" customFormat="1" x14ac:dyDescent="0.2">
      <c r="A35" s="10"/>
      <c r="B35" s="1587" t="s">
        <v>320</v>
      </c>
      <c r="C35" s="1397">
        <v>3.823</v>
      </c>
      <c r="D35" s="1397">
        <v>5.4480000000000004</v>
      </c>
      <c r="E35" s="1397">
        <v>6.6589999999999998</v>
      </c>
      <c r="F35" s="1397">
        <v>5.556</v>
      </c>
      <c r="G35" s="1397">
        <v>2.992</v>
      </c>
      <c r="H35" s="1397">
        <v>5.4619999999999997</v>
      </c>
      <c r="I35" s="1397">
        <v>5.6550000000000002</v>
      </c>
      <c r="J35" s="1397">
        <v>4.4580000000000002</v>
      </c>
      <c r="K35" s="1397">
        <v>7.0259999999999998</v>
      </c>
      <c r="L35" s="1397">
        <v>4.99</v>
      </c>
      <c r="M35" s="1397">
        <v>6.5819999999999999</v>
      </c>
      <c r="N35" s="1397">
        <v>6.8520000000000003</v>
      </c>
      <c r="O35" s="1397">
        <v>6.0940000000000003</v>
      </c>
      <c r="P35" s="1397">
        <v>6.2220000000000004</v>
      </c>
      <c r="Q35" s="1397">
        <v>5.1189999999999998</v>
      </c>
      <c r="R35" s="1397">
        <v>-0.29199999999999998</v>
      </c>
      <c r="S35" s="1397">
        <v>3.0880000000000001</v>
      </c>
      <c r="T35" s="1397">
        <v>6.766</v>
      </c>
      <c r="U35" s="1397">
        <v>2.234</v>
      </c>
      <c r="V35" s="1614">
        <v>6.7320000000000002</v>
      </c>
      <c r="W35" s="1362"/>
      <c r="X35" s="1362"/>
    </row>
    <row r="36" spans="1:24" s="6" customFormat="1" x14ac:dyDescent="0.2">
      <c r="A36" s="10"/>
      <c r="B36" s="1588" t="s">
        <v>321</v>
      </c>
      <c r="C36" s="1399">
        <v>5.0819999999999999</v>
      </c>
      <c r="D36" s="1399">
        <v>5.54</v>
      </c>
      <c r="E36" s="1399">
        <v>6.5910000000000002</v>
      </c>
      <c r="F36" s="1399">
        <v>3.9210000000000003</v>
      </c>
      <c r="G36" s="1399">
        <v>4.008</v>
      </c>
      <c r="H36" s="1399">
        <v>5.7640000000000002</v>
      </c>
      <c r="I36" s="1399">
        <v>5.1210000000000004</v>
      </c>
      <c r="J36" s="1399">
        <v>4.8630000000000004</v>
      </c>
      <c r="K36" s="1399">
        <v>5.3740000000000006</v>
      </c>
      <c r="L36" s="1399">
        <v>5.5720000000000001</v>
      </c>
      <c r="M36" s="1399">
        <v>5.657</v>
      </c>
      <c r="N36" s="1399">
        <v>4.4459999999999997</v>
      </c>
      <c r="O36" s="1399">
        <v>5.3340000000000005</v>
      </c>
      <c r="P36" s="1399">
        <v>6.1459999999999999</v>
      </c>
      <c r="Q36" s="1399">
        <v>1.484</v>
      </c>
      <c r="R36" s="1399">
        <v>-19.651</v>
      </c>
      <c r="S36" s="1399">
        <v>-4.3500000000000005</v>
      </c>
      <c r="T36" s="1399">
        <v>-2.85</v>
      </c>
      <c r="U36" s="1399">
        <v>-11.996</v>
      </c>
      <c r="V36" s="1661">
        <v>23.434999999999999</v>
      </c>
      <c r="W36" s="1362"/>
      <c r="X36" s="1362"/>
    </row>
    <row r="37" spans="1:24" s="6" customFormat="1" ht="31.5" customHeight="1" x14ac:dyDescent="0.2">
      <c r="A37" s="10"/>
      <c r="B37" s="1589" t="s">
        <v>9</v>
      </c>
      <c r="C37" s="1400">
        <v>6.8520000000000003</v>
      </c>
      <c r="D37" s="1400">
        <v>8.843</v>
      </c>
      <c r="E37" s="1400">
        <v>9.3439999999999994</v>
      </c>
      <c r="F37" s="1400">
        <v>8.1910000000000007</v>
      </c>
      <c r="G37" s="1400">
        <v>5.7460000000000004</v>
      </c>
      <c r="H37" s="1400">
        <v>6.851</v>
      </c>
      <c r="I37" s="1400">
        <v>5.585</v>
      </c>
      <c r="J37" s="1400">
        <v>6.7940000000000005</v>
      </c>
      <c r="K37" s="1400">
        <v>6.88</v>
      </c>
      <c r="L37" s="1400">
        <v>7.8109999999999999</v>
      </c>
      <c r="M37" s="1400">
        <v>8.1739999999999995</v>
      </c>
      <c r="N37" s="1400">
        <v>5.4550000000000001</v>
      </c>
      <c r="O37" s="1400">
        <v>5.944</v>
      </c>
      <c r="P37" s="1400">
        <v>4.4350000000000005</v>
      </c>
      <c r="Q37" s="1400">
        <v>0.97899999999999998</v>
      </c>
      <c r="R37" s="1400">
        <v>-11.681000000000001</v>
      </c>
      <c r="S37" s="1400">
        <v>-1.746</v>
      </c>
      <c r="T37" s="1400">
        <v>-1.276</v>
      </c>
      <c r="U37" s="1400">
        <v>-2.915</v>
      </c>
      <c r="V37" s="1664">
        <v>22.084</v>
      </c>
      <c r="W37" s="1362"/>
      <c r="X37" s="1362"/>
    </row>
    <row r="38" spans="1:24" s="6" customFormat="1" ht="3" customHeight="1" x14ac:dyDescent="0.2">
      <c r="B38" s="13"/>
      <c r="C38" s="104"/>
      <c r="D38" s="81"/>
      <c r="E38" s="81"/>
      <c r="F38" s="56"/>
      <c r="G38" s="8"/>
      <c r="H38" s="66"/>
      <c r="I38" s="11"/>
      <c r="J38" s="105"/>
      <c r="K38" s="117"/>
      <c r="L38" s="106"/>
      <c r="M38" s="686"/>
      <c r="N38" s="709"/>
      <c r="O38" s="709"/>
      <c r="P38" s="709"/>
      <c r="Q38" s="709"/>
      <c r="R38" s="116"/>
      <c r="V38" s="1362"/>
      <c r="W38" s="1362"/>
      <c r="X38" s="1362"/>
    </row>
    <row r="39" spans="1:24" s="9" customFormat="1" ht="63" customHeight="1" x14ac:dyDescent="0.2">
      <c r="B39" s="1951" t="s">
        <v>172</v>
      </c>
      <c r="C39" s="1952"/>
      <c r="D39" s="1952"/>
      <c r="E39" s="1952"/>
      <c r="F39" s="1952"/>
      <c r="G39" s="1952"/>
      <c r="H39" s="1952"/>
      <c r="I39" s="1952"/>
      <c r="J39" s="1952"/>
      <c r="K39" s="1952"/>
      <c r="L39" s="1952"/>
      <c r="M39" s="1952"/>
      <c r="N39" s="1952"/>
      <c r="O39" s="1952"/>
      <c r="P39" s="1952"/>
      <c r="Q39" s="1952"/>
      <c r="R39" s="1952"/>
      <c r="S39" s="1952"/>
    </row>
    <row r="40" spans="1:24" s="8" customFormat="1" x14ac:dyDescent="0.2">
      <c r="A40" s="20"/>
      <c r="B40" s="1455"/>
      <c r="C40" s="1592"/>
      <c r="D40" s="1455"/>
      <c r="E40" s="1455"/>
      <c r="F40" s="1455"/>
      <c r="G40" s="1455"/>
      <c r="H40" s="1455"/>
      <c r="I40" s="1455"/>
      <c r="J40" s="109"/>
      <c r="K40" s="1455"/>
      <c r="L40" s="1455"/>
      <c r="M40" s="682"/>
      <c r="N40" s="1580"/>
      <c r="O40" s="1580"/>
      <c r="P40" s="1580"/>
      <c r="Q40" s="1580"/>
      <c r="R40" s="109"/>
      <c r="S40" s="592"/>
      <c r="T40" s="592"/>
      <c r="U40" s="592"/>
      <c r="V40" s="592"/>
    </row>
    <row r="41" spans="1:24" s="16" customFormat="1" ht="63" customHeight="1" x14ac:dyDescent="0.2">
      <c r="A41" s="1590" t="s">
        <v>36</v>
      </c>
      <c r="B41" s="1946" t="s">
        <v>70</v>
      </c>
      <c r="C41" s="1947"/>
      <c r="D41" s="1947"/>
      <c r="E41" s="1947"/>
      <c r="F41" s="1947"/>
      <c r="G41" s="1947"/>
      <c r="H41" s="1947"/>
      <c r="I41" s="1947"/>
      <c r="J41" s="1947"/>
      <c r="K41" s="1947"/>
      <c r="L41" s="1947"/>
      <c r="M41" s="1947"/>
      <c r="N41" s="1947"/>
      <c r="O41" s="1947"/>
      <c r="P41" s="1947"/>
      <c r="Q41" s="1947"/>
      <c r="R41" s="1947"/>
      <c r="S41" s="1947"/>
      <c r="T41" s="1947"/>
      <c r="U41" s="1947"/>
      <c r="V41" s="1681"/>
      <c r="W41" s="596"/>
    </row>
    <row r="42" spans="1:24" ht="63" customHeight="1" x14ac:dyDescent="0.2">
      <c r="A42" s="1579"/>
      <c r="B42" s="1643" t="s">
        <v>68</v>
      </c>
      <c r="C42" s="1665" t="s">
        <v>6</v>
      </c>
      <c r="D42" s="1666" t="s">
        <v>7</v>
      </c>
      <c r="E42" s="1667" t="s">
        <v>8</v>
      </c>
      <c r="F42" s="1668" t="s">
        <v>140</v>
      </c>
      <c r="G42" s="1669" t="s">
        <v>179</v>
      </c>
      <c r="H42" s="1670" t="s">
        <v>224</v>
      </c>
      <c r="I42" s="1671" t="s">
        <v>235</v>
      </c>
      <c r="J42" s="1672" t="s">
        <v>288</v>
      </c>
      <c r="K42" s="1673" t="s">
        <v>323</v>
      </c>
      <c r="L42" s="1674" t="s">
        <v>335</v>
      </c>
      <c r="M42" s="1675" t="s">
        <v>386</v>
      </c>
      <c r="N42" s="1676" t="s">
        <v>410</v>
      </c>
      <c r="O42" s="1677" t="s">
        <v>425</v>
      </c>
      <c r="P42" s="1678" t="s">
        <v>458</v>
      </c>
      <c r="Q42" s="1679" t="s">
        <v>600</v>
      </c>
      <c r="R42" s="1680" t="s">
        <v>653</v>
      </c>
      <c r="S42" s="1679" t="s">
        <v>660</v>
      </c>
      <c r="T42" s="1680" t="s">
        <v>700</v>
      </c>
      <c r="U42" s="1680" t="s">
        <v>704</v>
      </c>
      <c r="V42" s="1612" t="s">
        <v>706</v>
      </c>
    </row>
    <row r="43" spans="1:24" ht="31.5" customHeight="1" x14ac:dyDescent="0.2">
      <c r="A43" s="10"/>
      <c r="B43" s="1585" t="s">
        <v>69</v>
      </c>
      <c r="C43" s="1393"/>
      <c r="D43" s="1393" t="s">
        <v>674</v>
      </c>
      <c r="E43" s="1393"/>
      <c r="F43" s="1394"/>
      <c r="G43" s="1581"/>
      <c r="H43" s="1581" t="s">
        <v>678</v>
      </c>
      <c r="I43" s="1581"/>
      <c r="J43" s="1581"/>
      <c r="K43" s="1581"/>
      <c r="L43" s="1581" t="s">
        <v>682</v>
      </c>
      <c r="M43" s="1581"/>
      <c r="N43" s="1581"/>
      <c r="O43" s="1581"/>
      <c r="P43" s="1581" t="s">
        <v>686</v>
      </c>
      <c r="Q43" s="1581"/>
      <c r="R43" s="1394"/>
      <c r="S43" s="1581"/>
      <c r="T43" s="1394" t="s">
        <v>692</v>
      </c>
      <c r="U43" s="1394"/>
      <c r="V43" s="1638"/>
    </row>
    <row r="44" spans="1:24" x14ac:dyDescent="0.2">
      <c r="A44" s="10"/>
      <c r="B44" s="1582" t="s">
        <v>0</v>
      </c>
      <c r="C44" s="1395">
        <v>4.6610000000000005</v>
      </c>
      <c r="D44" s="1395">
        <v>5.2330000000000005</v>
      </c>
      <c r="E44" s="1395">
        <v>6.4809999999999999</v>
      </c>
      <c r="F44" s="1395">
        <v>6.5430000000000001</v>
      </c>
      <c r="G44" s="1395">
        <v>6.3890000000000002</v>
      </c>
      <c r="H44" s="1395">
        <v>6.1429999999999998</v>
      </c>
      <c r="I44" s="1395">
        <v>5.835</v>
      </c>
      <c r="J44" s="1395">
        <v>5.8180000000000005</v>
      </c>
      <c r="K44" s="1395">
        <v>6.9960000000000004</v>
      </c>
      <c r="L44" s="1395">
        <v>7.375</v>
      </c>
      <c r="M44" s="1395">
        <v>6.9459999999999997</v>
      </c>
      <c r="N44" s="1395">
        <v>7.9610000000000003</v>
      </c>
      <c r="O44" s="1395">
        <v>7.7690000000000001</v>
      </c>
      <c r="P44" s="1395">
        <v>18.510999999999999</v>
      </c>
      <c r="Q44" s="1395">
        <v>27.376999999999999</v>
      </c>
      <c r="R44" s="1395">
        <v>10.047000000000001</v>
      </c>
      <c r="S44" s="1395">
        <v>12.561999999999999</v>
      </c>
      <c r="T44" s="1395">
        <v>8.6910000000000007</v>
      </c>
      <c r="U44" s="1395">
        <v>6.2860000000000005</v>
      </c>
      <c r="V44" s="1614">
        <v>7.5670000000000002</v>
      </c>
    </row>
    <row r="45" spans="1:24" x14ac:dyDescent="0.2">
      <c r="A45" s="10"/>
      <c r="B45" s="1527" t="s">
        <v>127</v>
      </c>
      <c r="C45" s="1395">
        <v>7.4880000000000004</v>
      </c>
      <c r="D45" s="1395">
        <v>7.7549999999999999</v>
      </c>
      <c r="E45" s="1395">
        <v>7.7380000000000004</v>
      </c>
      <c r="F45" s="1395">
        <v>8.8420000000000005</v>
      </c>
      <c r="G45" s="1395">
        <v>7.9720000000000004</v>
      </c>
      <c r="H45" s="1395">
        <v>7.6059999999999999</v>
      </c>
      <c r="I45" s="1395">
        <v>7.5129999999999999</v>
      </c>
      <c r="J45" s="1395">
        <v>8.6280000000000001</v>
      </c>
      <c r="K45" s="1395">
        <v>8.2270000000000003</v>
      </c>
      <c r="L45" s="1395">
        <v>9.2309999999999999</v>
      </c>
      <c r="M45" s="1395">
        <v>8.2580000000000009</v>
      </c>
      <c r="N45" s="1395">
        <v>9.7870000000000008</v>
      </c>
      <c r="O45" s="1395">
        <v>8.6460000000000008</v>
      </c>
      <c r="P45" s="1395">
        <v>8.572000000000001</v>
      </c>
      <c r="Q45" s="1395">
        <v>8.3390000000000004</v>
      </c>
      <c r="R45" s="1395">
        <v>4.9119999999999999</v>
      </c>
      <c r="S45" s="1395">
        <v>6.8410000000000002</v>
      </c>
      <c r="T45" s="1395">
        <v>5.7629999999999999</v>
      </c>
      <c r="U45" s="1395">
        <v>4.6429999999999998</v>
      </c>
      <c r="V45" s="1614">
        <v>4.6690000000000005</v>
      </c>
    </row>
    <row r="46" spans="1:24" x14ac:dyDescent="0.2">
      <c r="A46" s="10"/>
      <c r="B46" s="1527" t="s">
        <v>128</v>
      </c>
      <c r="C46" s="1395">
        <v>25.474</v>
      </c>
      <c r="D46" s="1395">
        <v>23.712</v>
      </c>
      <c r="E46" s="1395">
        <v>24.577000000000002</v>
      </c>
      <c r="F46" s="1395">
        <v>24.834</v>
      </c>
      <c r="G46" s="1395">
        <v>24.917000000000002</v>
      </c>
      <c r="H46" s="1395">
        <v>23.478000000000002</v>
      </c>
      <c r="I46" s="1395">
        <v>25.132999999999999</v>
      </c>
      <c r="J46" s="1395">
        <v>24.59</v>
      </c>
      <c r="K46" s="1395">
        <v>25.148</v>
      </c>
      <c r="L46" s="1395">
        <v>24.141000000000002</v>
      </c>
      <c r="M46" s="1395">
        <v>25.302</v>
      </c>
      <c r="N46" s="1395">
        <v>27.27</v>
      </c>
      <c r="O46" s="1395">
        <v>25.75</v>
      </c>
      <c r="P46" s="1395">
        <v>21.737000000000002</v>
      </c>
      <c r="Q46" s="1395">
        <v>17.581</v>
      </c>
      <c r="R46" s="1395">
        <v>14.858000000000001</v>
      </c>
      <c r="S46" s="1395">
        <v>18.302</v>
      </c>
      <c r="T46" s="1395">
        <v>17.440999999999999</v>
      </c>
      <c r="U46" s="1395">
        <v>18.068000000000001</v>
      </c>
      <c r="V46" s="1614">
        <v>17.431999999999999</v>
      </c>
    </row>
    <row r="47" spans="1:24" x14ac:dyDescent="0.2">
      <c r="A47" s="10"/>
      <c r="B47" s="1527" t="s">
        <v>129</v>
      </c>
      <c r="C47" s="1395">
        <v>13.199</v>
      </c>
      <c r="D47" s="1395">
        <v>13.418000000000001</v>
      </c>
      <c r="E47" s="1395">
        <v>12.322000000000001</v>
      </c>
      <c r="F47" s="1395">
        <v>12.278</v>
      </c>
      <c r="G47" s="1395">
        <v>13.255000000000001</v>
      </c>
      <c r="H47" s="1395">
        <v>15.263</v>
      </c>
      <c r="I47" s="1395">
        <v>15.112</v>
      </c>
      <c r="J47" s="1395">
        <v>13.417</v>
      </c>
      <c r="K47" s="1395">
        <v>12.551</v>
      </c>
      <c r="L47" s="1395">
        <v>12.961</v>
      </c>
      <c r="M47" s="1395">
        <v>13.23</v>
      </c>
      <c r="N47" s="1395">
        <v>12.896000000000001</v>
      </c>
      <c r="O47" s="1395">
        <v>13.500999999999999</v>
      </c>
      <c r="P47" s="1395">
        <v>9.6910000000000007</v>
      </c>
      <c r="Q47" s="1395">
        <v>4.4249999999999998</v>
      </c>
      <c r="R47" s="1395">
        <v>4.0060000000000002</v>
      </c>
      <c r="S47" s="1395">
        <v>6.0250000000000004</v>
      </c>
      <c r="T47" s="1395">
        <v>5.7850000000000001</v>
      </c>
      <c r="U47" s="1395">
        <v>7.7770000000000001</v>
      </c>
      <c r="V47" s="1614">
        <v>6.7430000000000003</v>
      </c>
    </row>
    <row r="48" spans="1:24" x14ac:dyDescent="0.2">
      <c r="A48" s="10"/>
      <c r="B48" s="1527" t="s">
        <v>124</v>
      </c>
      <c r="C48" s="1395">
        <v>20.759</v>
      </c>
      <c r="D48" s="1395">
        <v>22.074999999999999</v>
      </c>
      <c r="E48" s="1395">
        <v>23.268000000000001</v>
      </c>
      <c r="F48" s="1395">
        <v>22.585000000000001</v>
      </c>
      <c r="G48" s="1395">
        <v>24.132999999999999</v>
      </c>
      <c r="H48" s="1395">
        <v>21.783999999999999</v>
      </c>
      <c r="I48" s="1395">
        <v>22.548000000000002</v>
      </c>
      <c r="J48" s="1395">
        <v>20.687999999999999</v>
      </c>
      <c r="K48" s="1395">
        <v>21.07</v>
      </c>
      <c r="L48" s="1395">
        <v>20.242000000000001</v>
      </c>
      <c r="M48" s="1395">
        <v>21.923999999999999</v>
      </c>
      <c r="N48" s="1395">
        <v>19.952999999999999</v>
      </c>
      <c r="O48" s="1395">
        <v>20.954000000000001</v>
      </c>
      <c r="P48" s="1395">
        <v>17.541</v>
      </c>
      <c r="Q48" s="1395">
        <v>12.522</v>
      </c>
      <c r="R48" s="1395">
        <v>13.69</v>
      </c>
      <c r="S48" s="1395">
        <v>16.568000000000001</v>
      </c>
      <c r="T48" s="1395">
        <v>17.725000000000001</v>
      </c>
      <c r="U48" s="1395">
        <v>19.548000000000002</v>
      </c>
      <c r="V48" s="1614">
        <v>20.23</v>
      </c>
    </row>
    <row r="49" spans="1:27" x14ac:dyDescent="0.2">
      <c r="A49" s="10"/>
      <c r="B49" s="1527" t="s">
        <v>125</v>
      </c>
      <c r="C49" s="1395">
        <v>12.772</v>
      </c>
      <c r="D49" s="1395">
        <v>12.832000000000001</v>
      </c>
      <c r="E49" s="1395">
        <v>12.683</v>
      </c>
      <c r="F49" s="1395">
        <v>12.1</v>
      </c>
      <c r="G49" s="1395">
        <v>11.698</v>
      </c>
      <c r="H49" s="1395">
        <v>12.897</v>
      </c>
      <c r="I49" s="1395">
        <v>11.23</v>
      </c>
      <c r="J49" s="1395">
        <v>10.853</v>
      </c>
      <c r="K49" s="1395">
        <v>11.138</v>
      </c>
      <c r="L49" s="1395">
        <v>12.022</v>
      </c>
      <c r="M49" s="1395">
        <v>10.598000000000001</v>
      </c>
      <c r="N49" s="1395">
        <v>10.532</v>
      </c>
      <c r="O49" s="1395">
        <v>10.349</v>
      </c>
      <c r="P49" s="1395">
        <v>10.379</v>
      </c>
      <c r="Q49" s="1395">
        <v>10.73</v>
      </c>
      <c r="R49" s="1395">
        <v>11.272</v>
      </c>
      <c r="S49" s="1395">
        <v>11.615</v>
      </c>
      <c r="T49" s="1395">
        <v>13.748000000000001</v>
      </c>
      <c r="U49" s="1395">
        <v>14.332000000000001</v>
      </c>
      <c r="V49" s="1614">
        <v>15.339</v>
      </c>
    </row>
    <row r="50" spans="1:27" x14ac:dyDescent="0.2">
      <c r="A50" s="10"/>
      <c r="B50" s="1527" t="s">
        <v>126</v>
      </c>
      <c r="C50" s="1395">
        <v>5.3959999999999999</v>
      </c>
      <c r="D50" s="1395">
        <v>5.9889999999999999</v>
      </c>
      <c r="E50" s="1395">
        <v>4.67</v>
      </c>
      <c r="F50" s="1395">
        <v>5.0990000000000002</v>
      </c>
      <c r="G50" s="1395">
        <v>3.9490000000000003</v>
      </c>
      <c r="H50" s="1395">
        <v>5.149</v>
      </c>
      <c r="I50" s="1395">
        <v>4.6829999999999998</v>
      </c>
      <c r="J50" s="1395">
        <v>4.9130000000000003</v>
      </c>
      <c r="K50" s="1395">
        <v>5.093</v>
      </c>
      <c r="L50" s="1395">
        <v>4.5170000000000003</v>
      </c>
      <c r="M50" s="1395">
        <v>4.4119999999999999</v>
      </c>
      <c r="N50" s="1395">
        <v>3.6230000000000002</v>
      </c>
      <c r="O50" s="1395">
        <v>4.59</v>
      </c>
      <c r="P50" s="1395">
        <v>4.0520000000000005</v>
      </c>
      <c r="Q50" s="1395">
        <v>4.7869999999999999</v>
      </c>
      <c r="R50" s="1395">
        <v>5.8</v>
      </c>
      <c r="S50" s="1395">
        <v>5.984</v>
      </c>
      <c r="T50" s="1395">
        <v>6.5200000000000005</v>
      </c>
      <c r="U50" s="1395">
        <v>7.2780000000000005</v>
      </c>
      <c r="V50" s="1614">
        <v>7.0890000000000004</v>
      </c>
    </row>
    <row r="51" spans="1:27" x14ac:dyDescent="0.2">
      <c r="A51" s="10"/>
      <c r="B51" s="1528" t="s">
        <v>1</v>
      </c>
      <c r="C51" s="1396">
        <v>10.252000000000001</v>
      </c>
      <c r="D51" s="1396">
        <v>8.9849999999999994</v>
      </c>
      <c r="E51" s="1396">
        <v>8.261000000000001</v>
      </c>
      <c r="F51" s="1396">
        <v>7.7190000000000003</v>
      </c>
      <c r="G51" s="1396">
        <v>7.6870000000000003</v>
      </c>
      <c r="H51" s="1396">
        <v>7.6790000000000003</v>
      </c>
      <c r="I51" s="1396">
        <v>7.9459999999999997</v>
      </c>
      <c r="J51" s="1396">
        <v>11.093</v>
      </c>
      <c r="K51" s="1396">
        <v>9.7759999999999998</v>
      </c>
      <c r="L51" s="1396">
        <v>9.511000000000001</v>
      </c>
      <c r="M51" s="1396">
        <v>9.3290000000000006</v>
      </c>
      <c r="N51" s="1396">
        <v>7.9790000000000001</v>
      </c>
      <c r="O51" s="1396">
        <v>8.4420000000000002</v>
      </c>
      <c r="P51" s="1396">
        <v>9.5169999999999995</v>
      </c>
      <c r="Q51" s="1396">
        <v>14.238</v>
      </c>
      <c r="R51" s="1396">
        <v>35.288000000000004</v>
      </c>
      <c r="S51" s="1396">
        <v>22.103999999999999</v>
      </c>
      <c r="T51" s="1396">
        <v>24.327000000000002</v>
      </c>
      <c r="U51" s="1396">
        <v>22.067</v>
      </c>
      <c r="V51" s="1661">
        <v>20.931000000000001</v>
      </c>
    </row>
    <row r="52" spans="1:27" ht="3" customHeight="1" x14ac:dyDescent="0.2">
      <c r="A52" s="1591"/>
      <c r="B52" s="1593"/>
      <c r="C52" s="1594"/>
      <c r="D52" s="1594"/>
      <c r="E52" s="1594"/>
      <c r="F52" s="1353"/>
      <c r="G52" s="1595"/>
      <c r="H52" s="1596"/>
      <c r="I52" s="1597"/>
      <c r="J52" s="1598">
        <v>9.0000000000000011E-3</v>
      </c>
      <c r="K52" s="1597"/>
      <c r="L52" s="1597"/>
      <c r="M52" s="1599"/>
      <c r="N52" s="1599"/>
      <c r="O52" s="1599"/>
      <c r="P52" s="1599"/>
      <c r="Q52" s="1599"/>
      <c r="R52" s="1596">
        <v>0.13700000000000001</v>
      </c>
      <c r="S52" s="1596"/>
      <c r="T52" s="1596"/>
      <c r="U52" s="1600"/>
      <c r="V52" s="1455"/>
    </row>
    <row r="53" spans="1:27" s="98" customFormat="1" ht="63" customHeight="1" x14ac:dyDescent="0.25">
      <c r="A53" s="23"/>
      <c r="B53" s="1938" t="s">
        <v>173</v>
      </c>
      <c r="C53" s="1945"/>
      <c r="D53" s="1945"/>
      <c r="E53" s="1945"/>
      <c r="F53" s="1945"/>
      <c r="G53" s="1945"/>
      <c r="H53" s="1945"/>
      <c r="I53" s="1945"/>
      <c r="J53" s="1945"/>
      <c r="K53" s="1945"/>
      <c r="L53" s="1945"/>
      <c r="M53" s="1945"/>
      <c r="N53" s="1945"/>
      <c r="O53" s="1945"/>
      <c r="P53" s="1945"/>
      <c r="Q53" s="1945"/>
      <c r="R53" s="1945"/>
      <c r="S53" s="1945"/>
    </row>
    <row r="54" spans="1:27" s="98" customFormat="1" ht="15.75" x14ac:dyDescent="0.25">
      <c r="A54" s="1366"/>
      <c r="B54" s="1367" t="s">
        <v>690</v>
      </c>
      <c r="C54" s="1363">
        <f>((C44*(-10))+(C45*(-2.5))+(C46*1.25)+(C47*3.75)+(C48*7.5)+(C49*12.5)+(C50*17.5)+(C51*25))/100</f>
        <v>6.8208124999999997</v>
      </c>
      <c r="D54" s="1363">
        <f t="shared" ref="D54:S54" si="4">((D44*(-10))+(D45*(-2.5))+(D46*1.25)+(D47*3.75)+(D48*7.5)+(D49*12.5)+(D50*17.5)+(D51*25))/100</f>
        <v>6.6363500000000002</v>
      </c>
      <c r="E54" s="1363">
        <f t="shared" si="4"/>
        <v>6.1407124999999994</v>
      </c>
      <c r="F54" s="1363">
        <f t="shared" si="4"/>
        <v>5.9239499999999996</v>
      </c>
      <c r="G54" s="1363">
        <f t="shared" si="4"/>
        <v>5.8553750000000004</v>
      </c>
      <c r="H54" s="1363">
        <f t="shared" si="4"/>
        <v>6.1281375000000002</v>
      </c>
      <c r="I54" s="1363">
        <f t="shared" si="4"/>
        <v>6.0104125000000002</v>
      </c>
      <c r="J54" s="1363">
        <f t="shared" si="4"/>
        <v>6.5542625000000001</v>
      </c>
      <c r="K54" s="1363">
        <f t="shared" si="4"/>
        <v>6.1875125000000004</v>
      </c>
      <c r="L54" s="1363">
        <f t="shared" si="4"/>
        <v>6.0086500000000003</v>
      </c>
      <c r="M54" s="1363">
        <f t="shared" si="4"/>
        <v>5.9847500000000018</v>
      </c>
      <c r="N54" s="1363">
        <f t="shared" si="4"/>
        <v>5.2254500000000004</v>
      </c>
      <c r="O54" s="1363">
        <f t="shared" si="4"/>
        <v>5.6140374999999993</v>
      </c>
      <c r="P54" s="1363">
        <f t="shared" si="4"/>
        <v>4.2710249999999998</v>
      </c>
      <c r="Q54" s="1363">
        <f t="shared" si="4"/>
        <v>4.1171499999999996</v>
      </c>
      <c r="R54" s="1363">
        <f t="shared" si="4"/>
        <v>11.481200000000001</v>
      </c>
      <c r="S54" s="1364">
        <f t="shared" si="4"/>
        <v>8.2951625</v>
      </c>
      <c r="T54" s="1364">
        <f t="shared" ref="T54:U54" si="5">((T44*(-10))+(T45*(-2.5))+(T46*1.25)+(T47*3.75)+(T48*7.5)+(T49*12.5)+(T50*17.5)+(T51*25))/100</f>
        <v>9.6923999999999992</v>
      </c>
      <c r="U54" s="1364">
        <f t="shared" si="5"/>
        <v>9.8208124999999988</v>
      </c>
    </row>
    <row r="55" spans="1:27" s="98" customFormat="1" ht="15.75" x14ac:dyDescent="0.25">
      <c r="A55" s="1366"/>
      <c r="B55" s="1367" t="s">
        <v>691</v>
      </c>
      <c r="C55" s="1363"/>
      <c r="D55" s="1363"/>
      <c r="E55" s="1363"/>
      <c r="F55" s="1363">
        <f>AVERAGE(C54:F54)</f>
        <v>6.3804562499999999</v>
      </c>
      <c r="G55" s="1363">
        <f>AVERAGE(D54:G54)</f>
        <v>6.1390968749999999</v>
      </c>
      <c r="H55" s="1363">
        <f t="shared" ref="H55" si="6">AVERAGE(E54:H54)</f>
        <v>6.0120437500000001</v>
      </c>
      <c r="I55" s="1363">
        <f t="shared" ref="I55" si="7">AVERAGE(F54:I54)</f>
        <v>5.9794687500000006</v>
      </c>
      <c r="J55" s="1363">
        <f t="shared" ref="J55" si="8">AVERAGE(G54:J54)</f>
        <v>6.1370468750000002</v>
      </c>
      <c r="K55" s="1363">
        <f t="shared" ref="K55" si="9">AVERAGE(H54:K54)</f>
        <v>6.2200812500000007</v>
      </c>
      <c r="L55" s="1363">
        <f t="shared" ref="L55" si="10">AVERAGE(I54:L54)</f>
        <v>6.1902093750000002</v>
      </c>
      <c r="M55" s="1363">
        <f t="shared" ref="M55" si="11">AVERAGE(J54:M54)</f>
        <v>6.1837937500000004</v>
      </c>
      <c r="N55" s="1363">
        <f t="shared" ref="N55" si="12">AVERAGE(K54:N54)</f>
        <v>5.851590625</v>
      </c>
      <c r="O55" s="1363">
        <f t="shared" ref="O55" si="13">AVERAGE(L54:O54)</f>
        <v>5.7082218750000004</v>
      </c>
      <c r="P55" s="1363">
        <f t="shared" ref="P55" si="14">AVERAGE(M54:P54)</f>
        <v>5.273815625000001</v>
      </c>
      <c r="Q55" s="1363">
        <f t="shared" ref="Q55" si="15">AVERAGE(N54:Q54)</f>
        <v>4.8069156250000002</v>
      </c>
      <c r="R55" s="1363">
        <f t="shared" ref="R55" si="16">AVERAGE(O54:R54)</f>
        <v>6.370853125</v>
      </c>
      <c r="S55" s="1363">
        <f t="shared" ref="S55:U55" si="17">AVERAGE(P54:S54)</f>
        <v>7.0411343750000004</v>
      </c>
      <c r="T55" s="1363">
        <f t="shared" si="17"/>
        <v>8.3964781249999998</v>
      </c>
      <c r="U55" s="1363">
        <f t="shared" si="17"/>
        <v>9.8223937499999998</v>
      </c>
    </row>
    <row r="56" spans="1:27" s="8" customFormat="1" ht="15.75" x14ac:dyDescent="0.2">
      <c r="A56" s="22"/>
      <c r="B56" s="1365"/>
      <c r="C56" s="1363"/>
      <c r="D56" s="1363"/>
      <c r="E56" s="1363"/>
      <c r="F56" s="1363"/>
      <c r="G56" s="1363"/>
      <c r="H56" s="1363"/>
      <c r="I56" s="1363"/>
      <c r="J56" s="1363"/>
      <c r="K56" s="1363"/>
      <c r="L56" s="1363"/>
      <c r="M56" s="1363"/>
      <c r="N56" s="1363"/>
      <c r="O56" s="1363"/>
      <c r="P56" s="1363"/>
      <c r="Q56" s="1363"/>
      <c r="R56" s="1363"/>
      <c r="S56" s="1364"/>
      <c r="T56" s="592"/>
      <c r="U56" s="592"/>
      <c r="V56" s="592"/>
      <c r="W56" s="592"/>
      <c r="X56" s="592"/>
      <c r="Y56" s="592"/>
      <c r="Z56" s="592"/>
    </row>
    <row r="57" spans="1:27" s="6" customFormat="1" ht="63" customHeight="1" x14ac:dyDescent="0.2">
      <c r="A57" s="1601" t="s">
        <v>37</v>
      </c>
      <c r="B57" s="1946" t="s">
        <v>71</v>
      </c>
      <c r="C57" s="1947"/>
      <c r="D57" s="1947"/>
      <c r="E57" s="1947"/>
      <c r="F57" s="1947"/>
      <c r="G57" s="1947"/>
      <c r="H57" s="1947"/>
      <c r="I57" s="1947"/>
      <c r="J57" s="1947"/>
      <c r="K57" s="1947"/>
      <c r="L57" s="1947"/>
      <c r="M57" s="1947"/>
      <c r="N57" s="1947"/>
      <c r="O57" s="1947"/>
      <c r="P57" s="1947"/>
      <c r="Q57" s="1947"/>
      <c r="R57" s="1947"/>
      <c r="S57" s="1947"/>
      <c r="T57" s="1947"/>
      <c r="U57" s="1947"/>
      <c r="V57" s="1947"/>
      <c r="W57" s="1947"/>
      <c r="X57" s="1947"/>
      <c r="Y57" s="1947"/>
      <c r="Z57" s="1681"/>
      <c r="AA57" s="116"/>
    </row>
    <row r="58" spans="1:27" s="6" customFormat="1" ht="63" customHeight="1" x14ac:dyDescent="0.2">
      <c r="A58" s="1584"/>
      <c r="B58" s="1643" t="s">
        <v>68</v>
      </c>
      <c r="C58" s="1644" t="s">
        <v>6</v>
      </c>
      <c r="D58" s="1645" t="s">
        <v>7</v>
      </c>
      <c r="E58" s="1646" t="s">
        <v>8</v>
      </c>
      <c r="F58" s="1647" t="s">
        <v>140</v>
      </c>
      <c r="G58" s="1648" t="s">
        <v>179</v>
      </c>
      <c r="H58" s="1649" t="s">
        <v>224</v>
      </c>
      <c r="I58" s="1650" t="s">
        <v>235</v>
      </c>
      <c r="J58" s="1651" t="s">
        <v>288</v>
      </c>
      <c r="K58" s="1652" t="s">
        <v>323</v>
      </c>
      <c r="L58" s="1653" t="s">
        <v>335</v>
      </c>
      <c r="M58" s="1654" t="s">
        <v>386</v>
      </c>
      <c r="N58" s="1655" t="s">
        <v>410</v>
      </c>
      <c r="O58" s="1656" t="s">
        <v>425</v>
      </c>
      <c r="P58" s="1657" t="s">
        <v>458</v>
      </c>
      <c r="Q58" s="1658" t="s">
        <v>600</v>
      </c>
      <c r="R58" s="1659" t="s">
        <v>653</v>
      </c>
      <c r="S58" s="1657" t="s">
        <v>660</v>
      </c>
      <c r="T58" s="1658" t="s">
        <v>700</v>
      </c>
      <c r="U58" s="1657" t="s">
        <v>600</v>
      </c>
      <c r="V58" s="1658" t="s">
        <v>653</v>
      </c>
      <c r="W58" s="1657" t="s">
        <v>660</v>
      </c>
      <c r="X58" s="1658" t="s">
        <v>700</v>
      </c>
      <c r="Y58" s="1657" t="s">
        <v>704</v>
      </c>
      <c r="Z58" s="1612" t="s">
        <v>706</v>
      </c>
      <c r="AA58" s="116"/>
    </row>
    <row r="59" spans="1:27" ht="31.5" customHeight="1" x14ac:dyDescent="0.2">
      <c r="A59" s="44"/>
      <c r="B59" s="1602" t="s">
        <v>69</v>
      </c>
      <c r="C59" s="1458"/>
      <c r="D59" s="1458" t="s">
        <v>674</v>
      </c>
      <c r="E59" s="1460"/>
      <c r="F59" s="1461"/>
      <c r="G59" s="1512"/>
      <c r="H59" s="1512" t="s">
        <v>678</v>
      </c>
      <c r="I59" s="1514"/>
      <c r="J59" s="1515"/>
      <c r="K59" s="1516"/>
      <c r="L59" s="1516" t="s">
        <v>682</v>
      </c>
      <c r="M59" s="1518"/>
      <c r="N59" s="1519"/>
      <c r="O59" s="1520"/>
      <c r="P59" s="1520" t="s">
        <v>686</v>
      </c>
      <c r="Q59" s="1522"/>
      <c r="R59" s="1358"/>
      <c r="S59" s="1392"/>
      <c r="T59" s="1392" t="s">
        <v>692</v>
      </c>
      <c r="U59" s="1522"/>
      <c r="V59" s="1358"/>
      <c r="W59" s="1392"/>
      <c r="X59" s="1392" t="s">
        <v>702</v>
      </c>
      <c r="Y59" s="1392"/>
      <c r="Z59" s="1638"/>
      <c r="AA59" s="1455"/>
    </row>
    <row r="60" spans="1:27" s="6" customFormat="1" x14ac:dyDescent="0.2">
      <c r="A60" s="10"/>
      <c r="B60" s="1586" t="s">
        <v>309</v>
      </c>
      <c r="C60" s="1397"/>
      <c r="D60" s="1397"/>
      <c r="E60" s="1397"/>
      <c r="F60" s="1397"/>
      <c r="G60" s="1397">
        <v>6.625</v>
      </c>
      <c r="H60" s="1397">
        <v>6.282</v>
      </c>
      <c r="I60" s="1397">
        <v>6.1180000000000003</v>
      </c>
      <c r="J60" s="1397">
        <v>6.0179999999999998</v>
      </c>
      <c r="K60" s="1397">
        <v>4.4560000000000004</v>
      </c>
      <c r="L60" s="1397">
        <v>6.4080000000000004</v>
      </c>
      <c r="M60" s="1397">
        <v>5.0490000000000004</v>
      </c>
      <c r="N60" s="1397">
        <v>5.4359999999999999</v>
      </c>
      <c r="O60" s="1397">
        <v>6.1160000000000005</v>
      </c>
      <c r="P60" s="1397">
        <v>5.7700000000000005</v>
      </c>
      <c r="Q60" s="1397">
        <v>3.4660000000000002</v>
      </c>
      <c r="R60" s="1397">
        <v>3.968</v>
      </c>
      <c r="S60" s="1397">
        <v>4.2869999999999999</v>
      </c>
      <c r="T60" s="1397">
        <v>0.36499999999999999</v>
      </c>
      <c r="U60" s="1397">
        <v>-1.216</v>
      </c>
      <c r="V60" s="1397">
        <v>17.330000000000002</v>
      </c>
      <c r="W60" s="1397">
        <v>9.2620000000000005</v>
      </c>
      <c r="X60" s="1397">
        <v>7.3719999999999999</v>
      </c>
      <c r="Y60" s="1397">
        <v>9.15</v>
      </c>
      <c r="Z60" s="1682">
        <v>9.7010000000000005</v>
      </c>
      <c r="AA60" s="116"/>
    </row>
    <row r="61" spans="1:27" s="6" customFormat="1" x14ac:dyDescent="0.2">
      <c r="A61" s="10"/>
      <c r="B61" s="1587" t="s">
        <v>310</v>
      </c>
      <c r="C61" s="1398"/>
      <c r="D61" s="1398"/>
      <c r="E61" s="1398"/>
      <c r="F61" s="1398"/>
      <c r="G61" s="1398"/>
      <c r="H61" s="1398"/>
      <c r="I61" s="1398"/>
      <c r="J61" s="1398"/>
      <c r="K61" s="1398"/>
      <c r="L61" s="1398"/>
      <c r="M61" s="1397">
        <v>2.3149999999999999</v>
      </c>
      <c r="N61" s="1397">
        <v>8.6639999999999997</v>
      </c>
      <c r="O61" s="1397">
        <v>8.1859999999999999</v>
      </c>
      <c r="P61" s="1397">
        <v>10.652000000000001</v>
      </c>
      <c r="Q61" s="1397">
        <v>8.07</v>
      </c>
      <c r="R61" s="1397">
        <v>3.0190000000000001</v>
      </c>
      <c r="S61" s="1397">
        <v>5.1859999999999999</v>
      </c>
      <c r="T61" s="1397">
        <v>2.4020000000000001</v>
      </c>
      <c r="U61" s="1397">
        <v>0.20100000000000001</v>
      </c>
      <c r="V61" s="1397">
        <v>6.931</v>
      </c>
      <c r="W61" s="1397">
        <v>5.0670000000000002</v>
      </c>
      <c r="X61" s="1397">
        <v>9.9340000000000011</v>
      </c>
      <c r="Y61" s="1397">
        <v>3.996</v>
      </c>
      <c r="Z61" s="1682">
        <v>4.3659999999999997</v>
      </c>
      <c r="AA61" s="116"/>
    </row>
    <row r="62" spans="1:27" s="6" customFormat="1" x14ac:dyDescent="0.2">
      <c r="A62" s="10"/>
      <c r="B62" s="1587" t="s">
        <v>311</v>
      </c>
      <c r="C62" s="1397"/>
      <c r="D62" s="1397"/>
      <c r="E62" s="1397"/>
      <c r="F62" s="1397"/>
      <c r="G62" s="1397">
        <v>5.9809999999999999</v>
      </c>
      <c r="H62" s="1397">
        <v>8.3239999999999998</v>
      </c>
      <c r="I62" s="1397">
        <v>5.1210000000000004</v>
      </c>
      <c r="J62" s="1397">
        <v>8.0400000000000009</v>
      </c>
      <c r="K62" s="1397">
        <v>7.1770000000000005</v>
      </c>
      <c r="L62" s="1397">
        <v>4.2320000000000002</v>
      </c>
      <c r="M62" s="1397">
        <v>7.5579999999999998</v>
      </c>
      <c r="N62" s="1397">
        <v>4.7750000000000004</v>
      </c>
      <c r="O62" s="1397">
        <v>5.2549999999999999</v>
      </c>
      <c r="P62" s="1397">
        <v>5.6109999999999998</v>
      </c>
      <c r="Q62" s="1397">
        <v>7.0170000000000003</v>
      </c>
      <c r="R62" s="1397">
        <v>4.0549999999999997</v>
      </c>
      <c r="S62" s="1397">
        <v>4.867</v>
      </c>
      <c r="T62" s="1397">
        <v>2.3559999999999999</v>
      </c>
      <c r="U62" s="1397">
        <v>5.8710000000000004</v>
      </c>
      <c r="V62" s="1397">
        <v>23.331</v>
      </c>
      <c r="W62" s="1397">
        <v>11.597</v>
      </c>
      <c r="X62" s="1397">
        <v>10.613</v>
      </c>
      <c r="Y62" s="1397">
        <v>10.476000000000001</v>
      </c>
      <c r="Z62" s="1682">
        <v>10.442</v>
      </c>
      <c r="AA62" s="116"/>
    </row>
    <row r="63" spans="1:27" s="6" customFormat="1" x14ac:dyDescent="0.2">
      <c r="A63" s="10"/>
      <c r="B63" s="1587" t="s">
        <v>312</v>
      </c>
      <c r="C63" s="1397"/>
      <c r="D63" s="1397"/>
      <c r="E63" s="1397"/>
      <c r="F63" s="1397"/>
      <c r="G63" s="1397">
        <v>7.4089999999999998</v>
      </c>
      <c r="H63" s="1397">
        <v>5.899</v>
      </c>
      <c r="I63" s="1397">
        <v>4.2930000000000001</v>
      </c>
      <c r="J63" s="1397">
        <v>4.0730000000000004</v>
      </c>
      <c r="K63" s="1397">
        <v>5.0129999999999999</v>
      </c>
      <c r="L63" s="1397">
        <v>4.0780000000000003</v>
      </c>
      <c r="M63" s="1397">
        <v>3.0489999999999999</v>
      </c>
      <c r="N63" s="1397">
        <v>5.1879999999999997</v>
      </c>
      <c r="O63" s="1397">
        <v>3.4530000000000003</v>
      </c>
      <c r="P63" s="1397">
        <v>3.2880000000000003</v>
      </c>
      <c r="Q63" s="1397">
        <v>4.9989999999999997</v>
      </c>
      <c r="R63" s="1397">
        <v>2.3220000000000001</v>
      </c>
      <c r="S63" s="1397">
        <v>2.8170000000000002</v>
      </c>
      <c r="T63" s="1397">
        <v>-0.26800000000000002</v>
      </c>
      <c r="U63" s="1397">
        <v>2.3890000000000002</v>
      </c>
      <c r="V63" s="1397">
        <v>22.888000000000002</v>
      </c>
      <c r="W63" s="1397">
        <v>3.633</v>
      </c>
      <c r="X63" s="1397">
        <v>9.3060000000000009</v>
      </c>
      <c r="Y63" s="1397">
        <v>9.8320000000000007</v>
      </c>
      <c r="Z63" s="1682">
        <v>6.6760000000000002</v>
      </c>
      <c r="AA63" s="116"/>
    </row>
    <row r="64" spans="1:27" s="6" customFormat="1" x14ac:dyDescent="0.2">
      <c r="A64" s="10"/>
      <c r="B64" s="1587" t="s">
        <v>313</v>
      </c>
      <c r="C64" s="1397"/>
      <c r="D64" s="1397"/>
      <c r="E64" s="1397"/>
      <c r="F64" s="1397"/>
      <c r="G64" s="1397">
        <v>4.8280000000000003</v>
      </c>
      <c r="H64" s="1397">
        <v>7.3049999999999997</v>
      </c>
      <c r="I64" s="1397">
        <v>5.1160000000000005</v>
      </c>
      <c r="J64" s="1397">
        <v>5.1989999999999998</v>
      </c>
      <c r="K64" s="1397">
        <v>3.976</v>
      </c>
      <c r="L64" s="1397">
        <v>4.5549999999999997</v>
      </c>
      <c r="M64" s="1397">
        <v>4.4169999999999998</v>
      </c>
      <c r="N64" s="1397">
        <v>4.359</v>
      </c>
      <c r="O64" s="1397">
        <v>3.6720000000000002</v>
      </c>
      <c r="P64" s="1397">
        <v>6.7640000000000002</v>
      </c>
      <c r="Q64" s="1397">
        <v>4.1680000000000001</v>
      </c>
      <c r="R64" s="1397">
        <v>4.7670000000000003</v>
      </c>
      <c r="S64" s="1397">
        <v>3.7600000000000002</v>
      </c>
      <c r="T64" s="1397">
        <v>-0.441</v>
      </c>
      <c r="U64" s="1397">
        <v>-4.0780000000000003</v>
      </c>
      <c r="V64" s="1397">
        <v>19.442</v>
      </c>
      <c r="W64" s="1397">
        <v>8.8780000000000001</v>
      </c>
      <c r="X64" s="1397">
        <v>9.6470000000000002</v>
      </c>
      <c r="Y64" s="1397">
        <v>14.248000000000001</v>
      </c>
      <c r="Z64" s="1682">
        <v>14.152000000000001</v>
      </c>
      <c r="AA64" s="116"/>
    </row>
    <row r="65" spans="1:27" s="6" customFormat="1" x14ac:dyDescent="0.2">
      <c r="A65" s="10"/>
      <c r="B65" s="1587" t="s">
        <v>314</v>
      </c>
      <c r="C65" s="1397"/>
      <c r="D65" s="1397"/>
      <c r="E65" s="1397"/>
      <c r="F65" s="1397"/>
      <c r="G65" s="1397">
        <v>2.835</v>
      </c>
      <c r="H65" s="1397">
        <v>2.5500000000000003</v>
      </c>
      <c r="I65" s="1397">
        <v>3.1139999999999999</v>
      </c>
      <c r="J65" s="1397">
        <v>3.4550000000000001</v>
      </c>
      <c r="K65" s="1397">
        <v>0.95900000000000007</v>
      </c>
      <c r="L65" s="1397">
        <v>1.1539999999999999</v>
      </c>
      <c r="M65" s="1397">
        <v>4.3849999999999998</v>
      </c>
      <c r="N65" s="1397">
        <v>7.6120000000000001</v>
      </c>
      <c r="O65" s="1397">
        <v>6.0289999999999999</v>
      </c>
      <c r="P65" s="1397">
        <v>4.6269999999999998</v>
      </c>
      <c r="Q65" s="1397">
        <v>3.9430000000000001</v>
      </c>
      <c r="R65" s="1397">
        <v>3.851</v>
      </c>
      <c r="S65" s="1397">
        <v>5.3239999999999998</v>
      </c>
      <c r="T65" s="1397">
        <v>2.0950000000000002</v>
      </c>
      <c r="U65" s="1397">
        <v>-1.885</v>
      </c>
      <c r="V65" s="1397">
        <v>29.922000000000001</v>
      </c>
      <c r="W65" s="1397">
        <v>17.303000000000001</v>
      </c>
      <c r="X65" s="1397">
        <v>35.252000000000002</v>
      </c>
      <c r="Y65" s="1397">
        <v>16.487000000000002</v>
      </c>
      <c r="Z65" s="1682">
        <v>17.161999999999999</v>
      </c>
      <c r="AA65" s="116"/>
    </row>
    <row r="66" spans="1:27" s="6" customFormat="1" x14ac:dyDescent="0.2">
      <c r="A66" s="10"/>
      <c r="B66" s="1587" t="s">
        <v>315</v>
      </c>
      <c r="C66" s="1397"/>
      <c r="D66" s="1397"/>
      <c r="E66" s="1397"/>
      <c r="F66" s="1397"/>
      <c r="G66" s="1397">
        <v>5.9870000000000001</v>
      </c>
      <c r="H66" s="1397">
        <v>5.0090000000000003</v>
      </c>
      <c r="I66" s="1397">
        <v>4.9030000000000005</v>
      </c>
      <c r="J66" s="1397">
        <v>5.1959999999999997</v>
      </c>
      <c r="K66" s="1397">
        <v>5.6189999999999998</v>
      </c>
      <c r="L66" s="1397">
        <v>10.568</v>
      </c>
      <c r="M66" s="1397">
        <v>9.7810000000000006</v>
      </c>
      <c r="N66" s="1397">
        <v>10.689</v>
      </c>
      <c r="O66" s="1397">
        <v>7.1120000000000001</v>
      </c>
      <c r="P66" s="1397">
        <v>7.3710000000000004</v>
      </c>
      <c r="Q66" s="1397">
        <v>9.6560000000000006</v>
      </c>
      <c r="R66" s="1397">
        <v>8.0980000000000008</v>
      </c>
      <c r="S66" s="1397">
        <v>7.05</v>
      </c>
      <c r="T66" s="1397">
        <v>5.4660000000000002</v>
      </c>
      <c r="U66" s="1397">
        <v>6.1219999999999999</v>
      </c>
      <c r="V66" s="1397">
        <v>8.6929999999999996</v>
      </c>
      <c r="W66" s="1397">
        <v>8.0489999999999995</v>
      </c>
      <c r="X66" s="1397">
        <v>11.206</v>
      </c>
      <c r="Y66" s="1397">
        <v>10.599</v>
      </c>
      <c r="Z66" s="1682">
        <v>11.298</v>
      </c>
      <c r="AA66" s="116"/>
    </row>
    <row r="67" spans="1:27" s="6" customFormat="1" x14ac:dyDescent="0.2">
      <c r="A67" s="10"/>
      <c r="B67" s="1587" t="s">
        <v>316</v>
      </c>
      <c r="C67" s="1398"/>
      <c r="D67" s="1398"/>
      <c r="E67" s="1398"/>
      <c r="F67" s="1398"/>
      <c r="G67" s="1398"/>
      <c r="H67" s="1398"/>
      <c r="I67" s="1398"/>
      <c r="J67" s="1398"/>
      <c r="K67" s="1398"/>
      <c r="L67" s="1398"/>
      <c r="M67" s="1397">
        <v>9.1669999999999998</v>
      </c>
      <c r="N67" s="1397">
        <v>9.3250000000000011</v>
      </c>
      <c r="O67" s="1397">
        <v>9.9540000000000006</v>
      </c>
      <c r="P67" s="1397">
        <v>5.6980000000000004</v>
      </c>
      <c r="Q67" s="1397">
        <v>7.5060000000000002</v>
      </c>
      <c r="R67" s="1397">
        <v>5.9</v>
      </c>
      <c r="S67" s="1397">
        <v>4.2439999999999998</v>
      </c>
      <c r="T67" s="1397">
        <v>4.9870000000000001</v>
      </c>
      <c r="U67" s="1397">
        <v>4.1870000000000003</v>
      </c>
      <c r="V67" s="1397">
        <v>12.722</v>
      </c>
      <c r="W67" s="1397">
        <v>8.1170000000000009</v>
      </c>
      <c r="X67" s="1397">
        <v>12.029</v>
      </c>
      <c r="Y67" s="1397">
        <v>12.295999999999999</v>
      </c>
      <c r="Z67" s="1682">
        <v>13.222</v>
      </c>
      <c r="AA67" s="116"/>
    </row>
    <row r="68" spans="1:27" s="6" customFormat="1" x14ac:dyDescent="0.2">
      <c r="A68" s="10"/>
      <c r="B68" s="1587" t="s">
        <v>317</v>
      </c>
      <c r="C68" s="1397"/>
      <c r="D68" s="1397"/>
      <c r="E68" s="1397"/>
      <c r="F68" s="1397"/>
      <c r="G68" s="1397">
        <v>4.41</v>
      </c>
      <c r="H68" s="1397">
        <v>3.2709999999999999</v>
      </c>
      <c r="I68" s="1397">
        <v>6.7000000000000004E-2</v>
      </c>
      <c r="J68" s="1397">
        <v>4.2450000000000001</v>
      </c>
      <c r="K68" s="1397">
        <v>5.2729999999999997</v>
      </c>
      <c r="L68" s="1397">
        <v>5.6029999999999998</v>
      </c>
      <c r="M68" s="1397">
        <v>4.1360000000000001</v>
      </c>
      <c r="N68" s="1397">
        <v>8.1999999999999993</v>
      </c>
      <c r="O68" s="1397">
        <v>7.63</v>
      </c>
      <c r="P68" s="1397">
        <v>2.8570000000000002</v>
      </c>
      <c r="Q68" s="1397">
        <v>6.327</v>
      </c>
      <c r="R68" s="1397">
        <v>6.9649999999999999</v>
      </c>
      <c r="S68" s="1397">
        <v>6.3730000000000002</v>
      </c>
      <c r="T68" s="1397">
        <v>6.0220000000000002</v>
      </c>
      <c r="U68" s="1397">
        <v>3.2680000000000002</v>
      </c>
      <c r="V68" s="1397">
        <v>12.02</v>
      </c>
      <c r="W68" s="1397">
        <v>11.518000000000001</v>
      </c>
      <c r="X68" s="1397">
        <v>7.827</v>
      </c>
      <c r="Y68" s="1397">
        <v>8.9239999999999995</v>
      </c>
      <c r="Z68" s="1682">
        <v>8.447000000000001</v>
      </c>
      <c r="AA68" s="116"/>
    </row>
    <row r="69" spans="1:27" s="6" customFormat="1" x14ac:dyDescent="0.2">
      <c r="A69" s="10"/>
      <c r="B69" s="1587" t="s">
        <v>318</v>
      </c>
      <c r="C69" s="1397"/>
      <c r="D69" s="1397"/>
      <c r="E69" s="1397"/>
      <c r="F69" s="1397"/>
      <c r="G69" s="1397">
        <v>8.8940000000000001</v>
      </c>
      <c r="H69" s="1397">
        <v>6.4260000000000002</v>
      </c>
      <c r="I69" s="1397">
        <v>6.6909999999999998</v>
      </c>
      <c r="J69" s="1397">
        <v>6.1280000000000001</v>
      </c>
      <c r="K69" s="1397">
        <v>4.9260000000000002</v>
      </c>
      <c r="L69" s="1397">
        <v>6.4370000000000003</v>
      </c>
      <c r="M69" s="1397">
        <v>5.0940000000000003</v>
      </c>
      <c r="N69" s="1397">
        <v>5.8129999999999997</v>
      </c>
      <c r="O69" s="1397">
        <v>6.6840000000000002</v>
      </c>
      <c r="P69" s="1397">
        <v>5.7229999999999999</v>
      </c>
      <c r="Q69" s="1397">
        <v>5.5129999999999999</v>
      </c>
      <c r="R69" s="1397">
        <v>5.4660000000000002</v>
      </c>
      <c r="S69" s="1397">
        <v>6.1589999999999998</v>
      </c>
      <c r="T69" s="1397">
        <v>0.65800000000000003</v>
      </c>
      <c r="U69" s="1397">
        <v>0.60099999999999998</v>
      </c>
      <c r="V69" s="1397">
        <v>12.541</v>
      </c>
      <c r="W69" s="1397">
        <v>10.442</v>
      </c>
      <c r="X69" s="1397">
        <v>9.386000000000001</v>
      </c>
      <c r="Y69" s="1397">
        <v>10.551</v>
      </c>
      <c r="Z69" s="1682">
        <v>8.3490000000000002</v>
      </c>
      <c r="AA69" s="116"/>
    </row>
    <row r="70" spans="1:27" s="6" customFormat="1" x14ac:dyDescent="0.2">
      <c r="A70" s="10"/>
      <c r="B70" s="1587" t="s">
        <v>319</v>
      </c>
      <c r="C70" s="1397"/>
      <c r="D70" s="1397"/>
      <c r="E70" s="1397"/>
      <c r="F70" s="1397"/>
      <c r="G70" s="1397">
        <v>6.4249999999999998</v>
      </c>
      <c r="H70" s="1397">
        <v>7.6240000000000006</v>
      </c>
      <c r="I70" s="1397">
        <v>9.8000000000000007</v>
      </c>
      <c r="J70" s="1397">
        <v>7.1470000000000002</v>
      </c>
      <c r="K70" s="1397">
        <v>6.4059999999999997</v>
      </c>
      <c r="L70" s="1397">
        <v>5.6310000000000002</v>
      </c>
      <c r="M70" s="1397">
        <v>6.1050000000000004</v>
      </c>
      <c r="N70" s="1397">
        <v>8.49</v>
      </c>
      <c r="O70" s="1397">
        <v>7.0200000000000005</v>
      </c>
      <c r="P70" s="1397">
        <v>7.556</v>
      </c>
      <c r="Q70" s="1397">
        <v>6.1740000000000004</v>
      </c>
      <c r="R70" s="1397">
        <v>7.3840000000000003</v>
      </c>
      <c r="S70" s="1397">
        <v>7.4939999999999998</v>
      </c>
      <c r="T70" s="1397">
        <v>4.9459999999999997</v>
      </c>
      <c r="U70" s="1397">
        <v>1.121</v>
      </c>
      <c r="V70" s="1397">
        <v>19.347000000000001</v>
      </c>
      <c r="W70" s="1397">
        <v>10.435</v>
      </c>
      <c r="X70" s="1397">
        <v>16.184000000000001</v>
      </c>
      <c r="Y70" s="1397">
        <v>10.56</v>
      </c>
      <c r="Z70" s="1682">
        <v>14.213000000000001</v>
      </c>
      <c r="AA70" s="116"/>
    </row>
    <row r="71" spans="1:27" s="6" customFormat="1" x14ac:dyDescent="0.2">
      <c r="A71" s="10"/>
      <c r="B71" s="1587" t="s">
        <v>320</v>
      </c>
      <c r="C71" s="1397"/>
      <c r="D71" s="1397"/>
      <c r="E71" s="1397"/>
      <c r="F71" s="1397"/>
      <c r="G71" s="1397">
        <v>5.827</v>
      </c>
      <c r="H71" s="1397">
        <v>5.0179999999999998</v>
      </c>
      <c r="I71" s="1397">
        <v>4.4459999999999997</v>
      </c>
      <c r="J71" s="1397">
        <v>2.8980000000000001</v>
      </c>
      <c r="K71" s="1397">
        <v>5.7850000000000001</v>
      </c>
      <c r="L71" s="1397">
        <v>7.577</v>
      </c>
      <c r="M71" s="1397">
        <v>6.4660000000000002</v>
      </c>
      <c r="N71" s="1397">
        <v>4.3550000000000004</v>
      </c>
      <c r="O71" s="1397">
        <v>6.5590000000000002</v>
      </c>
      <c r="P71" s="1397">
        <v>5.1959999999999997</v>
      </c>
      <c r="Q71" s="1397">
        <v>5.4880000000000004</v>
      </c>
      <c r="R71" s="1397">
        <v>4.8970000000000002</v>
      </c>
      <c r="S71" s="1397">
        <v>4.0120000000000005</v>
      </c>
      <c r="T71" s="1397">
        <v>2.2309999999999999</v>
      </c>
      <c r="U71" s="1397">
        <v>0.10200000000000001</v>
      </c>
      <c r="V71" s="1397">
        <v>7.867</v>
      </c>
      <c r="W71" s="1397">
        <v>5.9270000000000005</v>
      </c>
      <c r="X71" s="1397">
        <v>7.1480000000000006</v>
      </c>
      <c r="Y71" s="1397">
        <v>8.859</v>
      </c>
      <c r="Z71" s="1682">
        <v>6.992</v>
      </c>
      <c r="AA71" s="116"/>
    </row>
    <row r="72" spans="1:27" s="6" customFormat="1" x14ac:dyDescent="0.2">
      <c r="A72" s="10"/>
      <c r="B72" s="1588" t="s">
        <v>321</v>
      </c>
      <c r="C72" s="1399"/>
      <c r="D72" s="1399"/>
      <c r="E72" s="1399"/>
      <c r="F72" s="1399"/>
      <c r="G72" s="1399">
        <v>5.7309999999999999</v>
      </c>
      <c r="H72" s="1399">
        <v>3.3540000000000001</v>
      </c>
      <c r="I72" s="1399">
        <v>3.7149999999999999</v>
      </c>
      <c r="J72" s="1399">
        <v>4.4290000000000003</v>
      </c>
      <c r="K72" s="1399">
        <v>2.871</v>
      </c>
      <c r="L72" s="1399">
        <v>4.0720000000000001</v>
      </c>
      <c r="M72" s="1399">
        <v>2.6920000000000002</v>
      </c>
      <c r="N72" s="1399">
        <v>4.5010000000000003</v>
      </c>
      <c r="O72" s="1399">
        <v>4.4359999999999999</v>
      </c>
      <c r="P72" s="1399">
        <v>4.016</v>
      </c>
      <c r="Q72" s="1399">
        <v>5.1180000000000003</v>
      </c>
      <c r="R72" s="1399">
        <v>3.93</v>
      </c>
      <c r="S72" s="1399">
        <v>5.0640000000000001</v>
      </c>
      <c r="T72" s="1399">
        <v>0.60899999999999999</v>
      </c>
      <c r="U72" s="1399">
        <v>-1.0609999999999999</v>
      </c>
      <c r="V72" s="1399">
        <v>12.434000000000001</v>
      </c>
      <c r="W72" s="1399">
        <v>12.42</v>
      </c>
      <c r="X72" s="1399">
        <v>10.918000000000001</v>
      </c>
      <c r="Y72" s="1399">
        <v>15.281000000000001</v>
      </c>
      <c r="Z72" s="1683">
        <v>12.526</v>
      </c>
      <c r="AA72" s="116"/>
    </row>
    <row r="73" spans="1:27" s="6" customFormat="1" ht="31.5" customHeight="1" x14ac:dyDescent="0.2">
      <c r="A73" s="10"/>
      <c r="B73" s="1578" t="s">
        <v>9</v>
      </c>
      <c r="C73" s="1400"/>
      <c r="D73" s="1400"/>
      <c r="E73" s="1400"/>
      <c r="F73" s="1400"/>
      <c r="G73" s="1400">
        <v>6.1890000000000001</v>
      </c>
      <c r="H73" s="1400">
        <v>5.899</v>
      </c>
      <c r="I73" s="1400">
        <v>5.343</v>
      </c>
      <c r="J73" s="1400">
        <v>5.1210000000000004</v>
      </c>
      <c r="K73" s="1400">
        <v>4.7610000000000001</v>
      </c>
      <c r="L73" s="1400">
        <v>5.1530000000000005</v>
      </c>
      <c r="M73" s="1400">
        <v>5.0949999999999998</v>
      </c>
      <c r="N73" s="1400">
        <v>6.3540000000000001</v>
      </c>
      <c r="O73" s="1400">
        <v>5.7439999999999998</v>
      </c>
      <c r="P73" s="1400">
        <v>5.452</v>
      </c>
      <c r="Q73" s="1400">
        <v>5.4480000000000004</v>
      </c>
      <c r="R73" s="1400">
        <v>4.6020000000000003</v>
      </c>
      <c r="S73" s="1400">
        <v>4.8630000000000004</v>
      </c>
      <c r="T73" s="1400">
        <v>1.774</v>
      </c>
      <c r="U73" s="1400">
        <v>0.879</v>
      </c>
      <c r="V73" s="1400">
        <v>17.504999999999999</v>
      </c>
      <c r="W73" s="1400">
        <v>8.7420000000000009</v>
      </c>
      <c r="X73" s="1400">
        <v>12.317</v>
      </c>
      <c r="Y73" s="1400">
        <v>10.676</v>
      </c>
      <c r="Z73" s="1685">
        <v>10.398</v>
      </c>
      <c r="AA73" s="116"/>
    </row>
    <row r="74" spans="1:27" s="6" customFormat="1" ht="3" customHeight="1" x14ac:dyDescent="0.2">
      <c r="B74" s="24"/>
      <c r="C74" s="79"/>
      <c r="D74" s="80"/>
      <c r="E74" s="81"/>
      <c r="F74" s="56"/>
      <c r="G74" s="8"/>
      <c r="H74" s="66"/>
      <c r="I74" s="11"/>
      <c r="J74" s="105"/>
      <c r="K74" s="117"/>
      <c r="L74" s="106"/>
      <c r="M74" s="686"/>
      <c r="N74" s="709"/>
      <c r="O74" s="709"/>
      <c r="P74" s="709"/>
      <c r="Q74" s="709"/>
      <c r="R74" s="116"/>
    </row>
    <row r="75" spans="1:27" s="6" customFormat="1" ht="63" customHeight="1" x14ac:dyDescent="0.2">
      <c r="A75" s="9"/>
      <c r="B75" s="1951" t="s">
        <v>174</v>
      </c>
      <c r="C75" s="1952"/>
      <c r="D75" s="1952"/>
      <c r="E75" s="1952"/>
      <c r="F75" s="1952"/>
      <c r="G75" s="1952"/>
      <c r="H75" s="1952"/>
      <c r="I75" s="1952"/>
      <c r="J75" s="1952"/>
      <c r="K75" s="1952"/>
      <c r="L75" s="1952"/>
      <c r="M75" s="1952"/>
      <c r="N75" s="1952"/>
      <c r="O75" s="1952"/>
      <c r="P75" s="1952"/>
      <c r="Q75" s="1952"/>
      <c r="R75" s="1952"/>
      <c r="S75" s="1953"/>
    </row>
    <row r="76" spans="1:27" s="16" customFormat="1" x14ac:dyDescent="0.2">
      <c r="B76" s="594"/>
      <c r="C76" s="594"/>
      <c r="D76" s="594"/>
      <c r="E76" s="594"/>
      <c r="F76" s="594"/>
      <c r="G76" s="594"/>
      <c r="H76" s="594"/>
      <c r="I76" s="594"/>
      <c r="J76" s="109"/>
      <c r="K76" s="594"/>
      <c r="L76" s="594"/>
      <c r="M76" s="688"/>
      <c r="N76" s="710"/>
      <c r="O76" s="710"/>
      <c r="P76" s="710"/>
      <c r="Q76" s="710"/>
      <c r="R76" s="596"/>
    </row>
    <row r="77" spans="1:27" ht="63" customHeight="1" x14ac:dyDescent="0.2">
      <c r="A77" s="1454" t="s">
        <v>61</v>
      </c>
      <c r="B77" s="1946" t="s">
        <v>120</v>
      </c>
      <c r="C77" s="1947"/>
      <c r="D77" s="1947"/>
      <c r="E77" s="1947"/>
      <c r="F77" s="1947"/>
      <c r="G77" s="1947"/>
      <c r="H77" s="1947"/>
      <c r="I77" s="1947"/>
      <c r="J77" s="1947"/>
      <c r="K77" s="1947"/>
      <c r="L77" s="1947"/>
      <c r="M77" s="1947"/>
      <c r="N77" s="1947"/>
      <c r="O77" s="1947"/>
      <c r="P77" s="1947"/>
      <c r="Q77" s="1947"/>
      <c r="R77" s="1947"/>
      <c r="S77" s="1947"/>
      <c r="T77" s="1947"/>
      <c r="U77" s="1947"/>
      <c r="V77" s="1681"/>
    </row>
    <row r="78" spans="1:27" ht="63" customHeight="1" x14ac:dyDescent="0.2">
      <c r="A78" s="1579"/>
      <c r="B78" s="1643" t="s">
        <v>68</v>
      </c>
      <c r="C78" s="1688" t="s">
        <v>6</v>
      </c>
      <c r="D78" s="1689" t="s">
        <v>7</v>
      </c>
      <c r="E78" s="1690" t="s">
        <v>8</v>
      </c>
      <c r="F78" s="1691" t="s">
        <v>140</v>
      </c>
      <c r="G78" s="1692" t="s">
        <v>179</v>
      </c>
      <c r="H78" s="1693" t="s">
        <v>224</v>
      </c>
      <c r="I78" s="1694" t="s">
        <v>235</v>
      </c>
      <c r="J78" s="1695" t="s">
        <v>288</v>
      </c>
      <c r="K78" s="1696" t="s">
        <v>323</v>
      </c>
      <c r="L78" s="1697" t="s">
        <v>335</v>
      </c>
      <c r="M78" s="1698" t="s">
        <v>386</v>
      </c>
      <c r="N78" s="1699" t="s">
        <v>410</v>
      </c>
      <c r="O78" s="1700" t="s">
        <v>425</v>
      </c>
      <c r="P78" s="1701" t="s">
        <v>458</v>
      </c>
      <c r="Q78" s="1702" t="s">
        <v>600</v>
      </c>
      <c r="R78" s="1703" t="s">
        <v>653</v>
      </c>
      <c r="S78" s="1703" t="s">
        <v>660</v>
      </c>
      <c r="T78" s="1703" t="s">
        <v>700</v>
      </c>
      <c r="U78" s="1703" t="s">
        <v>704</v>
      </c>
      <c r="V78" s="1633" t="s">
        <v>706</v>
      </c>
    </row>
    <row r="79" spans="1:27" ht="31.5" customHeight="1" x14ac:dyDescent="0.2">
      <c r="A79" s="10"/>
      <c r="B79" s="1603" t="s">
        <v>69</v>
      </c>
      <c r="C79" s="1393"/>
      <c r="D79" s="1393" t="s">
        <v>674</v>
      </c>
      <c r="E79" s="1393"/>
      <c r="F79" s="1394"/>
      <c r="G79" s="1581"/>
      <c r="H79" s="1581" t="s">
        <v>678</v>
      </c>
      <c r="I79" s="1581"/>
      <c r="J79" s="1581"/>
      <c r="K79" s="1581"/>
      <c r="L79" s="1581" t="s">
        <v>682</v>
      </c>
      <c r="M79" s="1581"/>
      <c r="N79" s="1581"/>
      <c r="O79" s="1581"/>
      <c r="P79" s="1581" t="s">
        <v>686</v>
      </c>
      <c r="Q79" s="1581"/>
      <c r="R79" s="1394"/>
      <c r="S79" s="1394"/>
      <c r="T79" s="1394" t="s">
        <v>692</v>
      </c>
      <c r="U79" s="1394"/>
      <c r="V79" s="1613"/>
    </row>
    <row r="80" spans="1:27" x14ac:dyDescent="0.2">
      <c r="A80" s="10"/>
      <c r="B80" s="1527" t="s">
        <v>117</v>
      </c>
      <c r="C80" s="1395">
        <v>9.5920000000000005</v>
      </c>
      <c r="D80" s="1395">
        <v>7.5049999999999999</v>
      </c>
      <c r="E80" s="1395">
        <v>7.0869999999999997</v>
      </c>
      <c r="F80" s="1395">
        <v>9.1630000000000003</v>
      </c>
      <c r="G80" s="1395">
        <v>7.6920000000000002</v>
      </c>
      <c r="H80" s="1395">
        <v>5.8940000000000001</v>
      </c>
      <c r="I80" s="1395">
        <v>5.944</v>
      </c>
      <c r="J80" s="1395">
        <v>9.2370000000000001</v>
      </c>
      <c r="K80" s="1395">
        <v>7.2690000000000001</v>
      </c>
      <c r="L80" s="1395">
        <v>7.7510000000000003</v>
      </c>
      <c r="M80" s="1395">
        <v>8.7710000000000008</v>
      </c>
      <c r="N80" s="1395">
        <v>9.9320000000000004</v>
      </c>
      <c r="O80" s="1395">
        <v>8.4730000000000008</v>
      </c>
      <c r="P80" s="1395">
        <v>11.538</v>
      </c>
      <c r="Q80" s="1395">
        <v>11.361000000000001</v>
      </c>
      <c r="R80" s="1395">
        <v>12.521000000000001</v>
      </c>
      <c r="S80" s="1395">
        <v>12.135</v>
      </c>
      <c r="T80" s="1395">
        <v>11.948</v>
      </c>
      <c r="U80" s="1395">
        <v>9.4139999999999997</v>
      </c>
      <c r="V80" s="1686">
        <v>5.952</v>
      </c>
    </row>
    <row r="81" spans="1:16317" x14ac:dyDescent="0.2">
      <c r="A81" s="10"/>
      <c r="B81" s="1527" t="str">
        <f>"≥0% to 2%"</f>
        <v>≥0% to 2%</v>
      </c>
      <c r="C81" s="1395">
        <v>36.454999999999998</v>
      </c>
      <c r="D81" s="1395">
        <v>35.082000000000001</v>
      </c>
      <c r="E81" s="1395">
        <v>33.547000000000004</v>
      </c>
      <c r="F81" s="1395">
        <v>32.802999999999997</v>
      </c>
      <c r="G81" s="1395">
        <v>30.716000000000001</v>
      </c>
      <c r="H81" s="1395">
        <v>25.067</v>
      </c>
      <c r="I81" s="1395">
        <v>29.600999999999999</v>
      </c>
      <c r="J81" s="1395">
        <v>27.875</v>
      </c>
      <c r="K81" s="1395">
        <v>30.398</v>
      </c>
      <c r="L81" s="1395">
        <v>32.613999999999997</v>
      </c>
      <c r="M81" s="1395">
        <v>30.056000000000001</v>
      </c>
      <c r="N81" s="1395">
        <v>28.533000000000001</v>
      </c>
      <c r="O81" s="1395">
        <v>33.448</v>
      </c>
      <c r="P81" s="1395">
        <v>31.388999999999999</v>
      </c>
      <c r="Q81" s="1395">
        <v>32.567</v>
      </c>
      <c r="R81" s="1395">
        <v>37.200000000000003</v>
      </c>
      <c r="S81" s="1395">
        <v>37.058999999999997</v>
      </c>
      <c r="T81" s="1395">
        <v>37.731999999999999</v>
      </c>
      <c r="U81" s="1395">
        <v>32.704999999999998</v>
      </c>
      <c r="V81" s="1686">
        <v>26.702999999999999</v>
      </c>
    </row>
    <row r="82" spans="1:16317" x14ac:dyDescent="0.2">
      <c r="A82" s="10"/>
      <c r="B82" s="1527" t="str">
        <f>"≥2% to 4%"</f>
        <v>≥2% to 4%</v>
      </c>
      <c r="C82" s="1395">
        <v>31.117000000000001</v>
      </c>
      <c r="D82" s="1395">
        <v>30.888999999999999</v>
      </c>
      <c r="E82" s="1395">
        <v>29.513999999999999</v>
      </c>
      <c r="F82" s="1395">
        <v>24.803000000000001</v>
      </c>
      <c r="G82" s="1395">
        <v>32.741</v>
      </c>
      <c r="H82" s="1395">
        <v>40.786000000000001</v>
      </c>
      <c r="I82" s="1395">
        <v>34.634999999999998</v>
      </c>
      <c r="J82" s="1395">
        <v>36.329000000000001</v>
      </c>
      <c r="K82" s="1395">
        <v>37.474000000000004</v>
      </c>
      <c r="L82" s="1395">
        <v>36.966999999999999</v>
      </c>
      <c r="M82" s="1395">
        <v>36.045999999999999</v>
      </c>
      <c r="N82" s="1395">
        <v>39.015000000000001</v>
      </c>
      <c r="O82" s="1395">
        <v>36.707999999999998</v>
      </c>
      <c r="P82" s="1395">
        <v>36.791000000000004</v>
      </c>
      <c r="Q82" s="1395">
        <v>35.841999999999999</v>
      </c>
      <c r="R82" s="1395">
        <v>30.151</v>
      </c>
      <c r="S82" s="1395">
        <v>29.347999999999999</v>
      </c>
      <c r="T82" s="1395">
        <v>29.062999999999999</v>
      </c>
      <c r="U82" s="1395">
        <v>26.618000000000002</v>
      </c>
      <c r="V82" s="1686">
        <v>26.113</v>
      </c>
    </row>
    <row r="83" spans="1:16317" x14ac:dyDescent="0.2">
      <c r="A83" s="10"/>
      <c r="B83" s="1527" t="str">
        <f>"≥4% to 6%"</f>
        <v>≥4% to 6%</v>
      </c>
      <c r="C83" s="1395">
        <v>9.5960000000000001</v>
      </c>
      <c r="D83" s="1395">
        <v>12.785</v>
      </c>
      <c r="E83" s="1395">
        <v>15.951000000000001</v>
      </c>
      <c r="F83" s="1395">
        <v>18.510999999999999</v>
      </c>
      <c r="G83" s="1395">
        <v>13.302</v>
      </c>
      <c r="H83" s="1395">
        <v>14.538</v>
      </c>
      <c r="I83" s="1395">
        <v>18.033000000000001</v>
      </c>
      <c r="J83" s="1395">
        <v>15.084</v>
      </c>
      <c r="K83" s="1395">
        <v>14.172000000000001</v>
      </c>
      <c r="L83" s="1395">
        <v>13.266</v>
      </c>
      <c r="M83" s="1395">
        <v>17.497</v>
      </c>
      <c r="N83" s="1395">
        <v>15.250999999999999</v>
      </c>
      <c r="O83" s="1395">
        <v>13.4</v>
      </c>
      <c r="P83" s="1395">
        <v>13.133000000000001</v>
      </c>
      <c r="Q83" s="1395">
        <v>13.508000000000001</v>
      </c>
      <c r="R83" s="1395">
        <v>11.302</v>
      </c>
      <c r="S83" s="1395">
        <v>11.385</v>
      </c>
      <c r="T83" s="1395">
        <v>10.210000000000001</v>
      </c>
      <c r="U83" s="1395">
        <v>15.205</v>
      </c>
      <c r="V83" s="1686">
        <v>18.054000000000002</v>
      </c>
    </row>
    <row r="84" spans="1:16317" x14ac:dyDescent="0.2">
      <c r="A84" s="10"/>
      <c r="B84" s="1527" t="s">
        <v>130</v>
      </c>
      <c r="C84" s="1395">
        <v>3.3080000000000003</v>
      </c>
      <c r="D84" s="1395">
        <v>3.6870000000000003</v>
      </c>
      <c r="E84" s="1395">
        <v>2.8410000000000002</v>
      </c>
      <c r="F84" s="1395">
        <v>4.2540000000000004</v>
      </c>
      <c r="G84" s="1395">
        <v>4.3460000000000001</v>
      </c>
      <c r="H84" s="1395">
        <v>4.0229999999999997</v>
      </c>
      <c r="I84" s="1395">
        <v>3.0020000000000002</v>
      </c>
      <c r="J84" s="1395">
        <v>3.319</v>
      </c>
      <c r="K84" s="1395">
        <v>3.6880000000000002</v>
      </c>
      <c r="L84" s="1395">
        <v>2.6870000000000003</v>
      </c>
      <c r="M84" s="1395">
        <v>3.0060000000000002</v>
      </c>
      <c r="N84" s="1395">
        <v>2.8120000000000003</v>
      </c>
      <c r="O84" s="1395">
        <v>2.399</v>
      </c>
      <c r="P84" s="1395">
        <v>2.0270000000000001</v>
      </c>
      <c r="Q84" s="1395">
        <v>2.7309999999999999</v>
      </c>
      <c r="R84" s="1395">
        <v>2.1989999999999998</v>
      </c>
      <c r="S84" s="1395">
        <v>3.1070000000000002</v>
      </c>
      <c r="T84" s="1395">
        <v>2.0140000000000002</v>
      </c>
      <c r="U84" s="1395">
        <v>3.746</v>
      </c>
      <c r="V84" s="1686">
        <v>4.4729999999999999</v>
      </c>
    </row>
    <row r="85" spans="1:16317" x14ac:dyDescent="0.2">
      <c r="A85" s="10"/>
      <c r="B85" s="1527" t="s">
        <v>131</v>
      </c>
      <c r="C85" s="1395">
        <v>1.7450000000000001</v>
      </c>
      <c r="D85" s="1395">
        <v>1.081</v>
      </c>
      <c r="E85" s="1395">
        <v>3.012</v>
      </c>
      <c r="F85" s="1395">
        <v>2.81</v>
      </c>
      <c r="G85" s="1395">
        <v>2.645</v>
      </c>
      <c r="H85" s="1395">
        <v>2.6779999999999999</v>
      </c>
      <c r="I85" s="1395">
        <v>3.1150000000000002</v>
      </c>
      <c r="J85" s="1395">
        <v>1.6950000000000001</v>
      </c>
      <c r="K85" s="1395">
        <v>1.863</v>
      </c>
      <c r="L85" s="1395">
        <v>1.0680000000000001</v>
      </c>
      <c r="M85" s="1395">
        <v>0.66700000000000004</v>
      </c>
      <c r="N85" s="1395">
        <v>1.0489999999999999</v>
      </c>
      <c r="O85" s="1395">
        <v>1.341</v>
      </c>
      <c r="P85" s="1395">
        <v>1.381</v>
      </c>
      <c r="Q85" s="1395">
        <v>1.2969999999999999</v>
      </c>
      <c r="R85" s="1395">
        <v>1.139</v>
      </c>
      <c r="S85" s="1395">
        <v>1.2310000000000001</v>
      </c>
      <c r="T85" s="1395">
        <v>1.262</v>
      </c>
      <c r="U85" s="1395">
        <v>1.8180000000000001</v>
      </c>
      <c r="V85" s="1686">
        <v>3.0180000000000002</v>
      </c>
    </row>
    <row r="86" spans="1:16317" x14ac:dyDescent="0.2">
      <c r="A86" s="10"/>
      <c r="B86" s="1528" t="s">
        <v>3</v>
      </c>
      <c r="C86" s="1396">
        <v>8.1869999999999994</v>
      </c>
      <c r="D86" s="1396">
        <v>8.9719999999999995</v>
      </c>
      <c r="E86" s="1396">
        <v>8.048</v>
      </c>
      <c r="F86" s="1396">
        <v>7.6560000000000006</v>
      </c>
      <c r="G86" s="1396">
        <v>8.5579999999999998</v>
      </c>
      <c r="H86" s="1396">
        <v>7.0140000000000002</v>
      </c>
      <c r="I86" s="1396">
        <v>5.67</v>
      </c>
      <c r="J86" s="1396">
        <v>6.4610000000000003</v>
      </c>
      <c r="K86" s="1396">
        <v>5.1360000000000001</v>
      </c>
      <c r="L86" s="1396">
        <v>5.6470000000000002</v>
      </c>
      <c r="M86" s="1396">
        <v>3.9570000000000003</v>
      </c>
      <c r="N86" s="1396">
        <v>3.4079999999999999</v>
      </c>
      <c r="O86" s="1396">
        <v>4.2320000000000002</v>
      </c>
      <c r="P86" s="1396">
        <v>3.74</v>
      </c>
      <c r="Q86" s="1396">
        <v>2.6949999999999998</v>
      </c>
      <c r="R86" s="1396">
        <v>5.4870000000000001</v>
      </c>
      <c r="S86" s="1396">
        <v>5.7350000000000003</v>
      </c>
      <c r="T86" s="1396">
        <v>7.7709999999999999</v>
      </c>
      <c r="U86" s="1396">
        <v>10.494</v>
      </c>
      <c r="V86" s="1687">
        <v>15.688000000000001</v>
      </c>
    </row>
    <row r="87" spans="1:16317" ht="3" customHeight="1" x14ac:dyDescent="0.2">
      <c r="B87" s="2"/>
      <c r="C87" s="85"/>
      <c r="D87" s="86"/>
      <c r="E87" s="87"/>
      <c r="F87" s="54"/>
      <c r="G87" s="8"/>
      <c r="J87" s="106"/>
      <c r="K87" s="117"/>
      <c r="L87" s="58">
        <v>1.718</v>
      </c>
    </row>
    <row r="88" spans="1:16317" ht="63" customHeight="1" x14ac:dyDescent="0.2">
      <c r="B88" s="1938" t="s">
        <v>302</v>
      </c>
      <c r="C88" s="1939"/>
      <c r="D88" s="1939"/>
      <c r="E88" s="1939"/>
      <c r="F88" s="1939"/>
      <c r="G88" s="1939"/>
      <c r="H88" s="1939"/>
      <c r="I88" s="1939"/>
      <c r="J88" s="1939"/>
      <c r="K88" s="1939"/>
      <c r="L88" s="1939"/>
      <c r="M88" s="1940"/>
      <c r="N88" s="1941"/>
      <c r="O88" s="1942"/>
      <c r="P88" s="1943"/>
      <c r="Q88" s="1944"/>
      <c r="R88" s="1939"/>
    </row>
    <row r="89" spans="1:16317" ht="15.75" x14ac:dyDescent="0.2">
      <c r="A89" s="5"/>
      <c r="B89" s="1367" t="s">
        <v>690</v>
      </c>
      <c r="C89" s="1363">
        <f>((C80*(-5))+(C81*1)+(C82*3)+(C83*5)+(C84*7)+(C85*9)+(C86*15))/100</f>
        <v>2.9149200000000004</v>
      </c>
      <c r="D89" s="1363">
        <f t="shared" ref="D89:S89" si="18">((D80*(-5))+(D81*1)+(D82*3)+(D83*5)+(D84*7)+(D85*9)+(D86*15))/100</f>
        <v>3.2426699999999999</v>
      </c>
      <c r="E89" s="1363">
        <f t="shared" si="18"/>
        <v>3.3412400000000004</v>
      </c>
      <c r="F89" s="1363">
        <f t="shared" si="18"/>
        <v>3.2385999999999999</v>
      </c>
      <c r="G89" s="1363">
        <f t="shared" si="18"/>
        <v>3.3958600000000003</v>
      </c>
      <c r="H89" s="1363">
        <f t="shared" si="18"/>
        <v>3.4811800000000006</v>
      </c>
      <c r="I89" s="1363">
        <f t="shared" si="18"/>
        <v>3.2805</v>
      </c>
      <c r="J89" s="1363">
        <f t="shared" si="18"/>
        <v>3.0150000000000001</v>
      </c>
      <c r="K89" s="1363">
        <f t="shared" si="18"/>
        <v>2.9695800000000001</v>
      </c>
      <c r="L89" s="1363">
        <f t="shared" si="18"/>
        <v>2.8421599999999994</v>
      </c>
      <c r="M89" s="1363">
        <f t="shared" si="18"/>
        <v>2.6822400000000006</v>
      </c>
      <c r="N89" s="1363">
        <f t="shared" si="18"/>
        <v>2.5241799999999999</v>
      </c>
      <c r="O89" s="1363">
        <f t="shared" si="18"/>
        <v>2.6054899999999996</v>
      </c>
      <c r="P89" s="1363">
        <f t="shared" si="18"/>
        <v>2.3245500000000003</v>
      </c>
      <c r="Q89" s="1363">
        <f t="shared" si="18"/>
        <v>2.2204299999999995</v>
      </c>
      <c r="R89" s="1363">
        <f t="shared" si="18"/>
        <v>2.2950699999999999</v>
      </c>
      <c r="S89" s="1364">
        <f t="shared" si="18"/>
        <v>2.4020600000000001</v>
      </c>
      <c r="T89" s="1364">
        <f t="shared" ref="T89:U89" si="19">((T80*(-5))+(T81*1)+(T82*3)+(T83*5)+(T84*7)+(T85*9)+(T86*15))/100</f>
        <v>2.5825200000000001</v>
      </c>
      <c r="U89" s="1364">
        <f t="shared" si="19"/>
        <v>3.4150800000000006</v>
      </c>
      <c r="V89" s="1364">
        <f t="shared" ref="V89" si="20">((V80*(-5))+(V81*1)+(V82*3)+(V83*5)+(V84*7)+(V85*9)+(V86*15))/100</f>
        <v>4.5934500000000007</v>
      </c>
    </row>
    <row r="90" spans="1:16317" ht="15.75" x14ac:dyDescent="0.2">
      <c r="A90" s="5"/>
      <c r="B90" s="1367" t="s">
        <v>691</v>
      </c>
      <c r="C90" s="1363"/>
      <c r="D90" s="1363"/>
      <c r="E90" s="1363"/>
      <c r="F90" s="1363">
        <f>AVERAGE(C89:F89)</f>
        <v>3.1843575000000004</v>
      </c>
      <c r="G90" s="1363">
        <f>AVERAGE(D89:G89)</f>
        <v>3.3045925000000005</v>
      </c>
      <c r="H90" s="1363">
        <f t="shared" ref="H90" si="21">AVERAGE(E89:H89)</f>
        <v>3.3642200000000004</v>
      </c>
      <c r="I90" s="1363">
        <f t="shared" ref="I90" si="22">AVERAGE(F89:I89)</f>
        <v>3.3490350000000002</v>
      </c>
      <c r="J90" s="1363">
        <f t="shared" ref="J90" si="23">AVERAGE(G89:J89)</f>
        <v>3.2931350000000004</v>
      </c>
      <c r="K90" s="1363">
        <f t="shared" ref="K90" si="24">AVERAGE(H89:K89)</f>
        <v>3.1865650000000003</v>
      </c>
      <c r="L90" s="1363">
        <f t="shared" ref="L90" si="25">AVERAGE(I89:L89)</f>
        <v>3.0268100000000002</v>
      </c>
      <c r="M90" s="1363">
        <f t="shared" ref="M90" si="26">AVERAGE(J89:M89)</f>
        <v>2.8772449999999998</v>
      </c>
      <c r="N90" s="1363">
        <f t="shared" ref="N90" si="27">AVERAGE(K89:N89)</f>
        <v>2.75454</v>
      </c>
      <c r="O90" s="1363">
        <f t="shared" ref="O90" si="28">AVERAGE(L89:O89)</f>
        <v>2.6635174999999998</v>
      </c>
      <c r="P90" s="1363">
        <f t="shared" ref="P90" si="29">AVERAGE(M89:P89)</f>
        <v>2.5341149999999999</v>
      </c>
      <c r="Q90" s="1363">
        <f t="shared" ref="Q90" si="30">AVERAGE(N89:Q89)</f>
        <v>2.4186624999999999</v>
      </c>
      <c r="R90" s="1363">
        <f t="shared" ref="R90" si="31">AVERAGE(O89:R89)</f>
        <v>2.3613849999999998</v>
      </c>
      <c r="S90" s="1363">
        <f t="shared" ref="S90:V90" si="32">AVERAGE(P89:S89)</f>
        <v>2.3105275000000001</v>
      </c>
      <c r="T90" s="1363">
        <f t="shared" si="32"/>
        <v>2.3750200000000001</v>
      </c>
      <c r="U90" s="1363">
        <f t="shared" si="32"/>
        <v>2.6736825</v>
      </c>
      <c r="V90" s="1363">
        <f t="shared" si="32"/>
        <v>3.2482775000000004</v>
      </c>
    </row>
    <row r="91" spans="1:16317" ht="15.75" x14ac:dyDescent="0.2">
      <c r="A91" s="5"/>
      <c r="B91" s="1365"/>
      <c r="C91" s="1363"/>
      <c r="D91" s="1363"/>
      <c r="E91" s="1363"/>
      <c r="F91" s="1363"/>
      <c r="G91" s="1363"/>
      <c r="H91" s="1363"/>
      <c r="I91" s="1363"/>
      <c r="J91" s="1363"/>
      <c r="K91" s="1363"/>
      <c r="L91" s="1363"/>
      <c r="M91" s="1363"/>
      <c r="N91" s="1363"/>
      <c r="O91" s="1363"/>
      <c r="P91" s="1363"/>
      <c r="Q91" s="1363"/>
      <c r="R91" s="1363"/>
      <c r="S91" s="1364"/>
    </row>
    <row r="92" spans="1:16317" ht="63" customHeight="1" x14ac:dyDescent="0.2">
      <c r="A92" s="1454" t="s">
        <v>63</v>
      </c>
      <c r="B92" s="1946" t="s">
        <v>72</v>
      </c>
      <c r="C92" s="1949"/>
      <c r="D92" s="1949"/>
      <c r="E92" s="1949"/>
      <c r="F92" s="1949"/>
      <c r="G92" s="1949"/>
      <c r="H92" s="1949"/>
      <c r="I92" s="1949"/>
      <c r="J92" s="1949"/>
      <c r="K92" s="1949"/>
      <c r="L92" s="1949"/>
      <c r="M92" s="1949"/>
      <c r="N92" s="1949"/>
      <c r="O92" s="1949"/>
      <c r="P92" s="1949"/>
      <c r="Q92" s="1949"/>
      <c r="R92" s="1950"/>
      <c r="S92" s="1604"/>
      <c r="T92" s="1604"/>
      <c r="U92" s="1489"/>
      <c r="V92" s="1681"/>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c r="GI92" s="126"/>
      <c r="GJ92" s="126"/>
      <c r="GK92" s="126"/>
      <c r="GL92" s="126"/>
      <c r="GM92" s="126"/>
      <c r="GN92" s="126"/>
      <c r="GO92" s="126"/>
      <c r="GP92" s="126"/>
      <c r="GQ92" s="126"/>
      <c r="GR92" s="126"/>
      <c r="GS92" s="126"/>
      <c r="GT92" s="126"/>
      <c r="GU92" s="126"/>
      <c r="GV92" s="126"/>
      <c r="GW92" s="126"/>
      <c r="GX92" s="126"/>
      <c r="GY92" s="126"/>
      <c r="GZ92" s="126"/>
      <c r="HA92" s="126"/>
      <c r="HB92" s="126"/>
      <c r="HC92" s="126"/>
      <c r="HD92" s="126"/>
      <c r="HE92" s="126"/>
      <c r="HF92" s="126"/>
      <c r="HG92" s="126"/>
      <c r="HH92" s="126"/>
      <c r="HI92" s="126"/>
      <c r="HJ92" s="126"/>
      <c r="HK92" s="126"/>
      <c r="HL92" s="126"/>
      <c r="HM92" s="126"/>
      <c r="HN92" s="126"/>
      <c r="HO92" s="126"/>
      <c r="HP92" s="126"/>
      <c r="HQ92" s="126"/>
      <c r="HR92" s="126"/>
      <c r="HS92" s="126"/>
      <c r="HT92" s="126"/>
      <c r="HU92" s="126"/>
      <c r="HV92" s="126"/>
      <c r="HW92" s="126"/>
      <c r="HX92" s="126"/>
      <c r="HY92" s="126"/>
      <c r="HZ92" s="126"/>
      <c r="IA92" s="126"/>
      <c r="IB92" s="126"/>
      <c r="IC92" s="126"/>
      <c r="ID92" s="126"/>
      <c r="IE92" s="126"/>
      <c r="IF92" s="126"/>
      <c r="IG92" s="126"/>
      <c r="IH92" s="126"/>
      <c r="II92" s="126"/>
      <c r="IJ92" s="126"/>
      <c r="IK92" s="126"/>
      <c r="IL92" s="126"/>
      <c r="IM92" s="126"/>
      <c r="IN92" s="126"/>
      <c r="IO92" s="126"/>
      <c r="IP92" s="126"/>
      <c r="IQ92" s="126"/>
      <c r="IR92" s="126"/>
      <c r="IS92" s="126"/>
      <c r="IT92" s="126"/>
      <c r="IU92" s="126"/>
      <c r="IV92" s="126"/>
      <c r="IW92" s="126"/>
      <c r="IX92" s="126"/>
      <c r="IY92" s="126"/>
      <c r="IZ92" s="126"/>
      <c r="JA92" s="126"/>
      <c r="JB92" s="126"/>
      <c r="JC92" s="126"/>
      <c r="JD92" s="126"/>
      <c r="JE92" s="126"/>
      <c r="JF92" s="126"/>
      <c r="JG92" s="126"/>
      <c r="JH92" s="126"/>
      <c r="JI92" s="126"/>
      <c r="JJ92" s="126"/>
      <c r="JK92" s="126"/>
      <c r="JL92" s="126"/>
      <c r="JM92" s="126"/>
      <c r="JN92" s="126"/>
      <c r="JO92" s="126"/>
      <c r="JP92" s="126"/>
      <c r="JQ92" s="126"/>
      <c r="JR92" s="126"/>
      <c r="JS92" s="126"/>
      <c r="JT92" s="126"/>
      <c r="JU92" s="126"/>
      <c r="JV92" s="126"/>
      <c r="JW92" s="126"/>
      <c r="JX92" s="126"/>
      <c r="JY92" s="126"/>
      <c r="JZ92" s="126"/>
      <c r="KA92" s="126"/>
      <c r="KB92" s="126"/>
      <c r="KC92" s="126"/>
      <c r="KD92" s="126"/>
      <c r="KE92" s="126"/>
      <c r="KF92" s="126"/>
      <c r="KG92" s="126"/>
      <c r="KH92" s="126"/>
      <c r="KI92" s="126"/>
      <c r="KJ92" s="126"/>
      <c r="KK92" s="126"/>
      <c r="KL92" s="126"/>
      <c r="KM92" s="126"/>
      <c r="KN92" s="126"/>
      <c r="KO92" s="126"/>
      <c r="KP92" s="126"/>
      <c r="KQ92" s="126"/>
      <c r="KR92" s="126"/>
      <c r="KS92" s="126"/>
      <c r="KT92" s="126"/>
      <c r="KU92" s="126"/>
      <c r="KV92" s="126"/>
      <c r="KW92" s="126"/>
      <c r="KX92" s="126"/>
      <c r="KY92" s="126"/>
      <c r="KZ92" s="126"/>
      <c r="LA92" s="126"/>
      <c r="LB92" s="126"/>
      <c r="LC92" s="126"/>
      <c r="LD92" s="126"/>
      <c r="LE92" s="126"/>
      <c r="LF92" s="126"/>
      <c r="LG92" s="126"/>
      <c r="LH92" s="126"/>
      <c r="LI92" s="126"/>
      <c r="LJ92" s="126"/>
      <c r="LK92" s="126"/>
      <c r="LL92" s="126"/>
      <c r="LM92" s="126"/>
      <c r="LN92" s="126"/>
      <c r="LO92" s="126"/>
      <c r="LP92" s="126"/>
      <c r="LQ92" s="126"/>
      <c r="LR92" s="126"/>
      <c r="LS92" s="126"/>
      <c r="LT92" s="126"/>
      <c r="LU92" s="126"/>
      <c r="LV92" s="126"/>
      <c r="LW92" s="126"/>
      <c r="LX92" s="126"/>
      <c r="LY92" s="126"/>
      <c r="LZ92" s="126"/>
      <c r="MA92" s="126"/>
      <c r="MB92" s="126"/>
      <c r="MC92" s="126"/>
      <c r="MD92" s="126"/>
      <c r="ME92" s="126"/>
      <c r="MF92" s="126"/>
      <c r="MG92" s="126"/>
      <c r="MH92" s="126"/>
      <c r="MI92" s="126"/>
      <c r="MJ92" s="126"/>
      <c r="MK92" s="126"/>
      <c r="ML92" s="126"/>
      <c r="MM92" s="126"/>
      <c r="MN92" s="126"/>
      <c r="MO92" s="126"/>
      <c r="MP92" s="126"/>
      <c r="MQ92" s="126"/>
      <c r="MR92" s="126"/>
      <c r="MS92" s="126"/>
      <c r="MT92" s="126"/>
      <c r="MU92" s="126"/>
      <c r="MV92" s="126"/>
      <c r="MW92" s="126"/>
      <c r="MX92" s="126"/>
      <c r="MY92" s="126"/>
      <c r="MZ92" s="126"/>
      <c r="NA92" s="126"/>
      <c r="NB92" s="126"/>
      <c r="NC92" s="126"/>
      <c r="ND92" s="126"/>
      <c r="NE92" s="126"/>
      <c r="NF92" s="126"/>
      <c r="NG92" s="126"/>
      <c r="NH92" s="126"/>
      <c r="NI92" s="126"/>
      <c r="NJ92" s="126"/>
      <c r="NK92" s="126"/>
      <c r="NL92" s="126"/>
      <c r="NM92" s="126"/>
      <c r="NN92" s="126"/>
      <c r="NO92" s="126"/>
      <c r="NP92" s="126"/>
      <c r="NQ92" s="126"/>
      <c r="NR92" s="126"/>
      <c r="NS92" s="126"/>
      <c r="NT92" s="126"/>
      <c r="NU92" s="126"/>
      <c r="NV92" s="126"/>
      <c r="NW92" s="126"/>
      <c r="NX92" s="126"/>
      <c r="NY92" s="126"/>
      <c r="NZ92" s="126"/>
      <c r="OA92" s="126"/>
      <c r="OB92" s="126"/>
      <c r="OC92" s="126"/>
      <c r="OD92" s="126"/>
      <c r="OE92" s="126"/>
      <c r="OF92" s="126"/>
      <c r="OG92" s="126"/>
      <c r="OH92" s="126"/>
      <c r="OI92" s="126"/>
      <c r="OJ92" s="126"/>
      <c r="OK92" s="126"/>
      <c r="OL92" s="126"/>
      <c r="OM92" s="126"/>
      <c r="ON92" s="126"/>
      <c r="OO92" s="126"/>
      <c r="OP92" s="126"/>
      <c r="OQ92" s="126"/>
      <c r="OR92" s="126"/>
      <c r="OS92" s="126"/>
      <c r="OT92" s="126"/>
      <c r="OU92" s="126"/>
      <c r="OV92" s="126"/>
      <c r="OW92" s="126"/>
      <c r="OX92" s="126"/>
      <c r="OY92" s="126"/>
      <c r="OZ92" s="126"/>
      <c r="PA92" s="126"/>
      <c r="PB92" s="126"/>
      <c r="PC92" s="126"/>
      <c r="PD92" s="126"/>
      <c r="PE92" s="126"/>
      <c r="PF92" s="126"/>
      <c r="PG92" s="126"/>
      <c r="PH92" s="126"/>
      <c r="PI92" s="126"/>
      <c r="PJ92" s="126"/>
      <c r="PK92" s="126"/>
      <c r="PL92" s="126"/>
      <c r="PM92" s="126"/>
      <c r="PN92" s="126"/>
      <c r="PO92" s="126"/>
      <c r="PP92" s="126"/>
      <c r="PQ92" s="126"/>
      <c r="PR92" s="126"/>
      <c r="PS92" s="126"/>
      <c r="PT92" s="126"/>
      <c r="PU92" s="126"/>
      <c r="PV92" s="126"/>
      <c r="PW92" s="126"/>
      <c r="PX92" s="126"/>
      <c r="PY92" s="126"/>
      <c r="PZ92" s="126"/>
      <c r="QA92" s="126"/>
      <c r="QB92" s="126"/>
      <c r="QC92" s="126"/>
      <c r="QD92" s="126"/>
      <c r="QE92" s="126"/>
      <c r="QF92" s="126"/>
      <c r="QG92" s="126"/>
      <c r="QH92" s="126"/>
      <c r="QI92" s="126"/>
      <c r="QJ92" s="126"/>
      <c r="QK92" s="126"/>
      <c r="QL92" s="126"/>
      <c r="QM92" s="126"/>
      <c r="QN92" s="126"/>
      <c r="QO92" s="126"/>
      <c r="QP92" s="126"/>
      <c r="QQ92" s="126"/>
      <c r="QR92" s="126"/>
      <c r="QS92" s="126"/>
      <c r="QT92" s="126"/>
      <c r="QU92" s="126"/>
      <c r="QV92" s="126"/>
      <c r="QW92" s="126"/>
      <c r="QX92" s="126"/>
      <c r="QY92" s="126"/>
      <c r="QZ92" s="126"/>
      <c r="RA92" s="126"/>
      <c r="RB92" s="126"/>
      <c r="RC92" s="126"/>
      <c r="RD92" s="126"/>
      <c r="RE92" s="126"/>
      <c r="RF92" s="126"/>
      <c r="RG92" s="126"/>
      <c r="RH92" s="126"/>
      <c r="RI92" s="126"/>
      <c r="RJ92" s="126"/>
      <c r="RK92" s="126"/>
      <c r="RL92" s="126"/>
      <c r="RM92" s="126"/>
      <c r="RN92" s="126"/>
      <c r="RO92" s="126"/>
      <c r="RP92" s="126"/>
      <c r="RQ92" s="126"/>
      <c r="RR92" s="126"/>
      <c r="RS92" s="126"/>
      <c r="RT92" s="126"/>
      <c r="RU92" s="126"/>
      <c r="RV92" s="126"/>
      <c r="RW92" s="126"/>
      <c r="RX92" s="126"/>
      <c r="RY92" s="126"/>
      <c r="RZ92" s="126"/>
      <c r="SA92" s="126"/>
      <c r="SB92" s="126"/>
      <c r="SC92" s="126"/>
      <c r="SD92" s="126"/>
      <c r="SE92" s="126"/>
      <c r="SF92" s="126"/>
      <c r="SG92" s="126"/>
      <c r="SH92" s="126"/>
      <c r="SI92" s="126"/>
      <c r="SJ92" s="126"/>
      <c r="SK92" s="126"/>
      <c r="SL92" s="126"/>
      <c r="SM92" s="126"/>
      <c r="SN92" s="126"/>
      <c r="SO92" s="126"/>
      <c r="SP92" s="126"/>
      <c r="SQ92" s="126"/>
      <c r="SR92" s="126"/>
      <c r="SS92" s="126"/>
      <c r="ST92" s="126"/>
      <c r="SU92" s="126"/>
      <c r="SV92" s="126"/>
      <c r="SW92" s="126"/>
      <c r="SX92" s="126"/>
      <c r="SY92" s="126"/>
      <c r="SZ92" s="126"/>
      <c r="TA92" s="126"/>
      <c r="TB92" s="126"/>
      <c r="TC92" s="126"/>
      <c r="TD92" s="126"/>
      <c r="TE92" s="126"/>
      <c r="TF92" s="126"/>
      <c r="TG92" s="126"/>
      <c r="TH92" s="126"/>
      <c r="TI92" s="126"/>
      <c r="TJ92" s="126"/>
      <c r="TK92" s="126"/>
      <c r="TL92" s="126"/>
      <c r="TM92" s="126"/>
      <c r="TN92" s="126"/>
      <c r="TO92" s="126"/>
      <c r="TP92" s="126"/>
      <c r="TQ92" s="126"/>
      <c r="TR92" s="126"/>
      <c r="TS92" s="126"/>
      <c r="TT92" s="126"/>
      <c r="TU92" s="126"/>
      <c r="TV92" s="126"/>
      <c r="TW92" s="126"/>
      <c r="TX92" s="126"/>
      <c r="TY92" s="126"/>
      <c r="TZ92" s="126"/>
      <c r="UA92" s="126"/>
      <c r="UB92" s="126"/>
      <c r="UC92" s="126"/>
      <c r="UD92" s="126"/>
      <c r="UE92" s="126"/>
      <c r="UF92" s="126"/>
      <c r="UG92" s="126"/>
      <c r="UH92" s="126"/>
      <c r="UI92" s="126"/>
      <c r="UJ92" s="126"/>
      <c r="UK92" s="126"/>
      <c r="UL92" s="126"/>
      <c r="UM92" s="126"/>
      <c r="UN92" s="126"/>
      <c r="UO92" s="126"/>
      <c r="UP92" s="126"/>
      <c r="UQ92" s="126"/>
      <c r="UR92" s="126"/>
      <c r="US92" s="126"/>
      <c r="UT92" s="126"/>
      <c r="UU92" s="126"/>
      <c r="UV92" s="126"/>
      <c r="UW92" s="126"/>
      <c r="UX92" s="126"/>
      <c r="UY92" s="126"/>
      <c r="UZ92" s="126"/>
      <c r="VA92" s="126"/>
      <c r="VB92" s="126"/>
      <c r="VC92" s="126"/>
      <c r="VD92" s="126"/>
      <c r="VE92" s="126"/>
      <c r="VF92" s="126"/>
      <c r="VG92" s="126"/>
      <c r="VH92" s="126"/>
      <c r="VI92" s="126"/>
      <c r="VJ92" s="126"/>
      <c r="VK92" s="126"/>
      <c r="VL92" s="126"/>
      <c r="VM92" s="126"/>
      <c r="VN92" s="126"/>
      <c r="VO92" s="126"/>
      <c r="VP92" s="126"/>
      <c r="VQ92" s="126"/>
      <c r="VR92" s="126"/>
      <c r="VS92" s="126"/>
      <c r="VT92" s="126"/>
      <c r="VU92" s="126"/>
      <c r="VV92" s="126"/>
      <c r="VW92" s="126"/>
      <c r="VX92" s="126"/>
      <c r="VY92" s="126"/>
      <c r="VZ92" s="126"/>
      <c r="WA92" s="126"/>
      <c r="WB92" s="126"/>
      <c r="WC92" s="126"/>
      <c r="WD92" s="126"/>
      <c r="WE92" s="126"/>
      <c r="WF92" s="126"/>
      <c r="WG92" s="126"/>
      <c r="WH92" s="126"/>
      <c r="WI92" s="126"/>
      <c r="WJ92" s="126"/>
      <c r="WK92" s="126"/>
      <c r="WL92" s="126"/>
      <c r="WM92" s="126"/>
      <c r="WN92" s="126"/>
      <c r="WO92" s="126"/>
      <c r="WP92" s="126"/>
      <c r="WQ92" s="126"/>
      <c r="WR92" s="126"/>
      <c r="WS92" s="126"/>
      <c r="WT92" s="126"/>
      <c r="WU92" s="126"/>
      <c r="WV92" s="126"/>
      <c r="WW92" s="126"/>
      <c r="WX92" s="126"/>
      <c r="WY92" s="126"/>
      <c r="WZ92" s="126"/>
      <c r="XA92" s="126"/>
      <c r="XB92" s="126"/>
      <c r="XC92" s="126"/>
      <c r="XD92" s="126"/>
      <c r="XE92" s="126"/>
      <c r="XF92" s="126"/>
      <c r="XG92" s="126"/>
      <c r="XH92" s="126"/>
      <c r="XI92" s="126"/>
      <c r="XJ92" s="126"/>
      <c r="XK92" s="126"/>
      <c r="XL92" s="126"/>
      <c r="XM92" s="126"/>
      <c r="XN92" s="126"/>
      <c r="XO92" s="126"/>
      <c r="XP92" s="126"/>
      <c r="XQ92" s="126"/>
      <c r="XR92" s="126"/>
      <c r="XS92" s="126"/>
      <c r="XT92" s="126"/>
      <c r="XU92" s="126"/>
      <c r="XV92" s="126"/>
      <c r="XW92" s="126"/>
      <c r="XX92" s="126"/>
      <c r="XY92" s="126"/>
      <c r="XZ92" s="126"/>
      <c r="YA92" s="126"/>
      <c r="YB92" s="126"/>
      <c r="YC92" s="126"/>
      <c r="YD92" s="126"/>
      <c r="YE92" s="126"/>
      <c r="YF92" s="126"/>
      <c r="YG92" s="126"/>
      <c r="YH92" s="126"/>
      <c r="YI92" s="126"/>
      <c r="YJ92" s="126"/>
      <c r="YK92" s="126"/>
      <c r="YL92" s="126"/>
      <c r="YM92" s="126"/>
      <c r="YN92" s="126"/>
      <c r="YO92" s="126"/>
      <c r="YP92" s="126"/>
      <c r="YQ92" s="126"/>
      <c r="YR92" s="126"/>
      <c r="YS92" s="126"/>
      <c r="YT92" s="126"/>
      <c r="YU92" s="126"/>
      <c r="YV92" s="126"/>
      <c r="YW92" s="126"/>
      <c r="YX92" s="126"/>
      <c r="YY92" s="126"/>
      <c r="YZ92" s="126"/>
      <c r="ZA92" s="126"/>
      <c r="ZB92" s="126"/>
      <c r="ZC92" s="126"/>
      <c r="ZD92" s="126"/>
      <c r="ZE92" s="126"/>
      <c r="ZF92" s="126"/>
      <c r="ZG92" s="126"/>
      <c r="ZH92" s="126"/>
      <c r="ZI92" s="126"/>
      <c r="ZJ92" s="126"/>
      <c r="ZK92" s="126"/>
      <c r="ZL92" s="126"/>
      <c r="ZM92" s="126"/>
      <c r="ZN92" s="126"/>
      <c r="ZO92" s="126"/>
      <c r="ZP92" s="126"/>
      <c r="ZQ92" s="126"/>
      <c r="ZR92" s="126"/>
      <c r="ZS92" s="126"/>
      <c r="ZT92" s="126"/>
      <c r="ZU92" s="126"/>
      <c r="ZV92" s="126"/>
      <c r="ZW92" s="126"/>
      <c r="ZX92" s="126"/>
      <c r="ZY92" s="126"/>
      <c r="ZZ92" s="126"/>
      <c r="AAA92" s="126"/>
      <c r="AAB92" s="126"/>
      <c r="AAC92" s="126"/>
      <c r="AAD92" s="126"/>
      <c r="AAE92" s="126"/>
      <c r="AAF92" s="126"/>
      <c r="AAG92" s="126"/>
      <c r="AAH92" s="126"/>
      <c r="AAI92" s="126"/>
      <c r="AAJ92" s="126"/>
      <c r="AAK92" s="126"/>
      <c r="AAL92" s="126"/>
      <c r="AAM92" s="126"/>
      <c r="AAN92" s="126"/>
      <c r="AAO92" s="126"/>
      <c r="AAP92" s="126"/>
      <c r="AAQ92" s="126"/>
      <c r="AAR92" s="126"/>
      <c r="AAS92" s="126"/>
      <c r="AAT92" s="126"/>
      <c r="AAU92" s="126"/>
      <c r="AAV92" s="126"/>
      <c r="AAW92" s="126"/>
      <c r="AAX92" s="126"/>
      <c r="AAY92" s="126"/>
      <c r="AAZ92" s="126"/>
      <c r="ABA92" s="126"/>
      <c r="ABB92" s="126"/>
      <c r="ABC92" s="126"/>
      <c r="ABD92" s="126"/>
      <c r="ABE92" s="126"/>
      <c r="ABF92" s="126"/>
      <c r="ABG92" s="126"/>
      <c r="ABH92" s="126"/>
      <c r="ABI92" s="126"/>
      <c r="ABJ92" s="126"/>
      <c r="ABK92" s="126"/>
      <c r="ABL92" s="126"/>
      <c r="ABM92" s="126"/>
      <c r="ABN92" s="126"/>
      <c r="ABO92" s="126"/>
      <c r="ABP92" s="126"/>
      <c r="ABQ92" s="126"/>
      <c r="ABR92" s="126"/>
      <c r="ABS92" s="126"/>
      <c r="ABT92" s="126"/>
      <c r="ABU92" s="126"/>
      <c r="ABV92" s="126"/>
      <c r="ABW92" s="126"/>
      <c r="ABX92" s="126"/>
      <c r="ABY92" s="126"/>
      <c r="ABZ92" s="126"/>
      <c r="ACA92" s="126"/>
      <c r="ACB92" s="126"/>
      <c r="ACC92" s="126"/>
      <c r="ACD92" s="126"/>
      <c r="ACE92" s="126"/>
      <c r="ACF92" s="126"/>
      <c r="ACG92" s="126"/>
      <c r="ACH92" s="126"/>
      <c r="ACI92" s="126"/>
      <c r="ACJ92" s="126"/>
      <c r="ACK92" s="126"/>
      <c r="ACL92" s="126"/>
      <c r="ACM92" s="126"/>
      <c r="ACN92" s="126"/>
      <c r="ACO92" s="126"/>
      <c r="ACP92" s="126"/>
      <c r="ACQ92" s="126"/>
      <c r="ACR92" s="126"/>
      <c r="ACS92" s="126"/>
      <c r="ACT92" s="126"/>
      <c r="ACU92" s="126"/>
      <c r="ACV92" s="126"/>
      <c r="ACW92" s="126"/>
      <c r="ACX92" s="126"/>
      <c r="ACY92" s="126"/>
      <c r="ACZ92" s="126"/>
      <c r="ADA92" s="126"/>
      <c r="ADB92" s="126"/>
      <c r="ADC92" s="126"/>
      <c r="ADD92" s="126"/>
      <c r="ADE92" s="126"/>
      <c r="ADF92" s="126"/>
      <c r="ADG92" s="126"/>
      <c r="ADH92" s="126"/>
      <c r="ADI92" s="126"/>
      <c r="ADJ92" s="126"/>
      <c r="ADK92" s="126"/>
      <c r="ADL92" s="126"/>
      <c r="ADM92" s="126"/>
      <c r="ADN92" s="126"/>
      <c r="ADO92" s="126"/>
      <c r="ADP92" s="126"/>
      <c r="ADQ92" s="126"/>
      <c r="ADR92" s="126"/>
      <c r="ADS92" s="126"/>
      <c r="ADT92" s="126"/>
      <c r="ADU92" s="126"/>
      <c r="ADV92" s="126"/>
      <c r="ADW92" s="126"/>
      <c r="ADX92" s="126"/>
      <c r="ADY92" s="126"/>
      <c r="ADZ92" s="126"/>
      <c r="AEA92" s="126"/>
      <c r="AEB92" s="126"/>
      <c r="AEC92" s="126"/>
      <c r="AED92" s="126"/>
      <c r="AEE92" s="126"/>
      <c r="AEF92" s="126"/>
      <c r="AEG92" s="126"/>
      <c r="AEH92" s="126"/>
      <c r="AEI92" s="126"/>
      <c r="AEJ92" s="126"/>
      <c r="AEK92" s="126"/>
      <c r="AEL92" s="126"/>
      <c r="AEM92" s="126"/>
      <c r="AEN92" s="126"/>
      <c r="AEO92" s="126"/>
      <c r="AEP92" s="126"/>
      <c r="AEQ92" s="126"/>
      <c r="AER92" s="126"/>
      <c r="AES92" s="126"/>
      <c r="AET92" s="126"/>
      <c r="AEU92" s="126"/>
      <c r="AEV92" s="126"/>
      <c r="AEW92" s="126"/>
      <c r="AEX92" s="126"/>
      <c r="AEY92" s="126"/>
      <c r="AEZ92" s="126"/>
      <c r="AFA92" s="126"/>
      <c r="AFB92" s="126"/>
      <c r="AFC92" s="126"/>
      <c r="AFD92" s="126"/>
      <c r="AFE92" s="126"/>
      <c r="AFF92" s="126"/>
      <c r="AFG92" s="126"/>
      <c r="AFH92" s="126"/>
      <c r="AFI92" s="126"/>
      <c r="AFJ92" s="126"/>
      <c r="AFK92" s="126"/>
      <c r="AFL92" s="126"/>
      <c r="AFM92" s="126"/>
      <c r="AFN92" s="126"/>
      <c r="AFO92" s="126"/>
      <c r="AFP92" s="126"/>
      <c r="AFQ92" s="126"/>
      <c r="AFR92" s="126"/>
      <c r="AFS92" s="126"/>
      <c r="AFT92" s="126"/>
      <c r="AFU92" s="126"/>
      <c r="AFV92" s="126"/>
      <c r="AFW92" s="126"/>
      <c r="AFX92" s="126"/>
      <c r="AFY92" s="126"/>
      <c r="AFZ92" s="126"/>
      <c r="AGA92" s="126"/>
      <c r="AGB92" s="126"/>
      <c r="AGC92" s="126"/>
      <c r="AGD92" s="126"/>
      <c r="AGE92" s="126"/>
      <c r="AGF92" s="126"/>
      <c r="AGG92" s="126"/>
      <c r="AGH92" s="126"/>
      <c r="AGI92" s="126"/>
      <c r="AGJ92" s="126"/>
      <c r="AGK92" s="126"/>
      <c r="AGL92" s="126"/>
      <c r="AGM92" s="126"/>
      <c r="AGN92" s="126"/>
      <c r="AGO92" s="126"/>
      <c r="AGP92" s="126"/>
      <c r="AGQ92" s="126"/>
      <c r="AGR92" s="126"/>
      <c r="AGS92" s="126"/>
      <c r="AGT92" s="126"/>
      <c r="AGU92" s="126"/>
      <c r="AGV92" s="126"/>
      <c r="AGW92" s="126"/>
      <c r="AGX92" s="126"/>
      <c r="AGY92" s="126"/>
      <c r="AGZ92" s="126"/>
      <c r="AHA92" s="126"/>
      <c r="AHB92" s="126"/>
      <c r="AHC92" s="126"/>
      <c r="AHD92" s="126"/>
      <c r="AHE92" s="126"/>
      <c r="AHF92" s="126"/>
      <c r="AHG92" s="126"/>
      <c r="AHH92" s="126"/>
      <c r="AHI92" s="126"/>
      <c r="AHJ92" s="126"/>
      <c r="AHK92" s="126"/>
      <c r="AHL92" s="126"/>
      <c r="AHM92" s="126"/>
      <c r="AHN92" s="126"/>
      <c r="AHO92" s="126"/>
      <c r="AHP92" s="126"/>
      <c r="AHQ92" s="126"/>
      <c r="AHR92" s="126"/>
      <c r="AHS92" s="126"/>
      <c r="AHT92" s="126"/>
      <c r="AHU92" s="126"/>
      <c r="AHV92" s="126"/>
      <c r="AHW92" s="126"/>
      <c r="AHX92" s="126"/>
      <c r="AHY92" s="126"/>
      <c r="AHZ92" s="126"/>
      <c r="AIA92" s="126"/>
      <c r="AIB92" s="126"/>
      <c r="AIC92" s="126"/>
      <c r="AID92" s="126"/>
      <c r="AIE92" s="126"/>
      <c r="AIF92" s="126"/>
      <c r="AIG92" s="126"/>
      <c r="AIH92" s="126"/>
      <c r="AII92" s="126"/>
      <c r="AIJ92" s="126"/>
      <c r="AIK92" s="126"/>
      <c r="AIL92" s="126"/>
      <c r="AIM92" s="126"/>
      <c r="AIN92" s="126"/>
      <c r="AIO92" s="126"/>
      <c r="AIP92" s="126"/>
      <c r="AIQ92" s="126"/>
      <c r="AIR92" s="126"/>
      <c r="AIS92" s="126"/>
      <c r="AIT92" s="126"/>
      <c r="AIU92" s="126"/>
      <c r="AIV92" s="126"/>
      <c r="AIW92" s="126"/>
      <c r="AIX92" s="126"/>
      <c r="AIY92" s="126"/>
      <c r="AIZ92" s="126"/>
      <c r="AJA92" s="126"/>
      <c r="AJB92" s="126"/>
      <c r="AJC92" s="126"/>
      <c r="AJD92" s="126"/>
      <c r="AJE92" s="126"/>
      <c r="AJF92" s="126"/>
      <c r="AJG92" s="126"/>
      <c r="AJH92" s="126"/>
      <c r="AJI92" s="126"/>
      <c r="AJJ92" s="126"/>
      <c r="AJK92" s="126"/>
      <c r="AJL92" s="126"/>
      <c r="AJM92" s="126"/>
      <c r="AJN92" s="126"/>
      <c r="AJO92" s="126"/>
      <c r="AJP92" s="126"/>
      <c r="AJQ92" s="126"/>
      <c r="AJR92" s="126"/>
      <c r="AJS92" s="126"/>
      <c r="AJT92" s="126"/>
      <c r="AJU92" s="126"/>
      <c r="AJV92" s="126"/>
      <c r="AJW92" s="126"/>
      <c r="AJX92" s="126"/>
      <c r="AJY92" s="126"/>
      <c r="AJZ92" s="126"/>
      <c r="AKA92" s="126"/>
      <c r="AKB92" s="126"/>
      <c r="AKC92" s="126"/>
      <c r="AKD92" s="126"/>
      <c r="AKE92" s="126"/>
      <c r="AKF92" s="126"/>
      <c r="AKG92" s="126"/>
      <c r="AKH92" s="126"/>
      <c r="AKI92" s="126"/>
      <c r="AKJ92" s="126"/>
      <c r="AKK92" s="126"/>
      <c r="AKL92" s="126"/>
      <c r="AKM92" s="126"/>
      <c r="AKN92" s="126"/>
      <c r="AKO92" s="126"/>
      <c r="AKP92" s="126"/>
      <c r="AKQ92" s="126"/>
      <c r="AKR92" s="126"/>
      <c r="AKS92" s="126"/>
      <c r="AKT92" s="126"/>
      <c r="AKU92" s="126"/>
      <c r="AKV92" s="126"/>
      <c r="AKW92" s="126"/>
      <c r="AKX92" s="126"/>
      <c r="AKY92" s="126"/>
      <c r="AKZ92" s="126"/>
      <c r="ALA92" s="126"/>
      <c r="ALB92" s="126"/>
      <c r="ALC92" s="126"/>
      <c r="ALD92" s="126"/>
      <c r="ALE92" s="126"/>
      <c r="ALF92" s="126"/>
      <c r="ALG92" s="126"/>
      <c r="ALH92" s="126"/>
      <c r="ALI92" s="126"/>
      <c r="ALJ92" s="126"/>
      <c r="ALK92" s="126"/>
      <c r="ALL92" s="126"/>
      <c r="ALM92" s="126"/>
      <c r="ALN92" s="126"/>
      <c r="ALO92" s="126"/>
      <c r="ALP92" s="126"/>
      <c r="ALQ92" s="126"/>
      <c r="ALR92" s="126"/>
      <c r="ALS92" s="126"/>
      <c r="ALT92" s="126"/>
      <c r="ALU92" s="126"/>
      <c r="ALV92" s="126"/>
      <c r="ALW92" s="126"/>
      <c r="ALX92" s="126"/>
      <c r="ALY92" s="126"/>
      <c r="ALZ92" s="126"/>
      <c r="AMA92" s="126"/>
      <c r="AMB92" s="126"/>
      <c r="AMC92" s="126"/>
      <c r="AMD92" s="126"/>
      <c r="AME92" s="126"/>
      <c r="AMF92" s="126"/>
      <c r="AMG92" s="126"/>
      <c r="AMH92" s="126"/>
      <c r="AMI92" s="126"/>
      <c r="AMJ92" s="126"/>
      <c r="AMK92" s="126"/>
      <c r="AML92" s="126"/>
      <c r="AMM92" s="126"/>
      <c r="AMN92" s="126"/>
      <c r="AMO92" s="126"/>
      <c r="AMP92" s="126"/>
      <c r="AMQ92" s="126"/>
      <c r="AMR92" s="126"/>
      <c r="AMS92" s="126"/>
      <c r="AMT92" s="126"/>
      <c r="AMU92" s="126"/>
      <c r="AMV92" s="126"/>
      <c r="AMW92" s="126"/>
      <c r="AMX92" s="126"/>
      <c r="AMY92" s="126"/>
      <c r="AMZ92" s="126"/>
      <c r="ANA92" s="126"/>
      <c r="ANB92" s="126"/>
      <c r="ANC92" s="126"/>
      <c r="AND92" s="126"/>
      <c r="ANE92" s="126"/>
      <c r="ANF92" s="126"/>
      <c r="ANG92" s="126"/>
      <c r="ANH92" s="126"/>
      <c r="ANI92" s="126"/>
      <c r="ANJ92" s="126"/>
      <c r="ANK92" s="126"/>
      <c r="ANL92" s="126"/>
      <c r="ANM92" s="126"/>
      <c r="ANN92" s="126"/>
      <c r="ANO92" s="126"/>
      <c r="ANP92" s="126"/>
      <c r="ANQ92" s="126"/>
      <c r="ANR92" s="126"/>
      <c r="ANS92" s="126"/>
      <c r="ANT92" s="126"/>
      <c r="ANU92" s="126"/>
      <c r="ANV92" s="126"/>
      <c r="ANW92" s="126"/>
      <c r="ANX92" s="126"/>
      <c r="ANY92" s="126"/>
      <c r="ANZ92" s="126"/>
      <c r="AOA92" s="126"/>
      <c r="AOB92" s="126"/>
      <c r="AOC92" s="126"/>
      <c r="AOD92" s="126"/>
      <c r="AOE92" s="126"/>
      <c r="AOF92" s="126"/>
      <c r="AOG92" s="126"/>
      <c r="AOH92" s="126"/>
      <c r="AOI92" s="126"/>
      <c r="AOJ92" s="126"/>
      <c r="AOK92" s="126"/>
      <c r="AOL92" s="126"/>
      <c r="AOM92" s="126"/>
      <c r="AON92" s="126"/>
      <c r="AOO92" s="126"/>
      <c r="AOP92" s="126"/>
      <c r="AOQ92" s="126"/>
      <c r="AOR92" s="126"/>
      <c r="AOS92" s="126"/>
      <c r="AOT92" s="126"/>
      <c r="AOU92" s="126"/>
      <c r="AOV92" s="126"/>
      <c r="AOW92" s="126"/>
      <c r="AOX92" s="126"/>
      <c r="AOY92" s="126"/>
      <c r="AOZ92" s="126"/>
      <c r="APA92" s="126"/>
      <c r="APB92" s="126"/>
      <c r="APC92" s="126"/>
      <c r="APD92" s="126"/>
      <c r="APE92" s="126"/>
      <c r="APF92" s="126"/>
      <c r="APG92" s="126"/>
      <c r="APH92" s="126"/>
      <c r="API92" s="126"/>
      <c r="APJ92" s="126"/>
      <c r="APK92" s="126"/>
      <c r="APL92" s="126"/>
      <c r="APM92" s="126"/>
      <c r="APN92" s="126"/>
      <c r="APO92" s="126"/>
      <c r="APP92" s="126"/>
      <c r="APQ92" s="126"/>
      <c r="APR92" s="126"/>
      <c r="APS92" s="126"/>
      <c r="APT92" s="126"/>
      <c r="APU92" s="126"/>
      <c r="APV92" s="126"/>
      <c r="APW92" s="126"/>
      <c r="APX92" s="126"/>
      <c r="APY92" s="126"/>
      <c r="APZ92" s="126"/>
      <c r="AQA92" s="126"/>
      <c r="AQB92" s="126"/>
      <c r="AQC92" s="126"/>
      <c r="AQD92" s="126"/>
      <c r="AQE92" s="126"/>
      <c r="AQF92" s="126"/>
      <c r="AQG92" s="126"/>
      <c r="AQH92" s="126"/>
      <c r="AQI92" s="126"/>
      <c r="AQJ92" s="126"/>
      <c r="AQK92" s="126"/>
      <c r="AQL92" s="126"/>
      <c r="AQM92" s="126"/>
      <c r="AQN92" s="126"/>
      <c r="AQO92" s="126"/>
      <c r="AQP92" s="126"/>
      <c r="AQQ92" s="126"/>
      <c r="AQR92" s="126"/>
      <c r="AQS92" s="126"/>
      <c r="AQT92" s="126"/>
      <c r="AQU92" s="126"/>
      <c r="AQV92" s="126"/>
      <c r="AQW92" s="126"/>
      <c r="AQX92" s="126"/>
      <c r="AQY92" s="126"/>
      <c r="AQZ92" s="126"/>
      <c r="ARA92" s="126"/>
      <c r="ARB92" s="126"/>
      <c r="ARC92" s="126"/>
      <c r="ARD92" s="126"/>
      <c r="ARE92" s="126"/>
      <c r="ARF92" s="126"/>
      <c r="ARG92" s="126"/>
      <c r="ARH92" s="126"/>
      <c r="ARI92" s="126"/>
      <c r="ARJ92" s="126"/>
      <c r="ARK92" s="126"/>
      <c r="ARL92" s="126"/>
      <c r="ARM92" s="126"/>
      <c r="ARN92" s="126"/>
      <c r="ARO92" s="126"/>
      <c r="ARP92" s="126"/>
      <c r="ARQ92" s="126"/>
      <c r="ARR92" s="126"/>
      <c r="ARS92" s="126"/>
      <c r="ART92" s="126"/>
      <c r="ARU92" s="126"/>
      <c r="ARV92" s="126"/>
      <c r="ARW92" s="126"/>
      <c r="ARX92" s="126"/>
      <c r="ARY92" s="126"/>
      <c r="ARZ92" s="126"/>
      <c r="ASA92" s="126"/>
      <c r="ASB92" s="126"/>
      <c r="ASC92" s="126"/>
      <c r="ASD92" s="126"/>
      <c r="ASE92" s="126"/>
      <c r="ASF92" s="126"/>
      <c r="ASG92" s="126"/>
      <c r="ASH92" s="126"/>
      <c r="ASI92" s="126"/>
      <c r="ASJ92" s="126"/>
      <c r="ASK92" s="126"/>
      <c r="ASL92" s="126"/>
      <c r="ASM92" s="126"/>
      <c r="ASN92" s="126"/>
      <c r="ASO92" s="126"/>
      <c r="ASP92" s="126"/>
      <c r="ASQ92" s="126"/>
      <c r="ASR92" s="126"/>
      <c r="ASS92" s="126"/>
      <c r="AST92" s="126"/>
      <c r="ASU92" s="126"/>
      <c r="ASV92" s="126"/>
      <c r="ASW92" s="126"/>
      <c r="ASX92" s="126"/>
      <c r="ASY92" s="126"/>
      <c r="ASZ92" s="126"/>
      <c r="ATA92" s="126"/>
      <c r="ATB92" s="126"/>
      <c r="ATC92" s="126"/>
      <c r="ATD92" s="126"/>
      <c r="ATE92" s="126"/>
      <c r="ATF92" s="126"/>
      <c r="ATG92" s="126"/>
      <c r="ATH92" s="126"/>
      <c r="ATI92" s="126"/>
      <c r="ATJ92" s="126"/>
      <c r="ATK92" s="126"/>
      <c r="ATL92" s="126"/>
      <c r="ATM92" s="126"/>
      <c r="ATN92" s="126"/>
      <c r="ATO92" s="126"/>
      <c r="ATP92" s="126"/>
      <c r="ATQ92" s="126"/>
      <c r="ATR92" s="126"/>
      <c r="ATS92" s="126"/>
      <c r="ATT92" s="126"/>
      <c r="ATU92" s="126"/>
      <c r="ATV92" s="126"/>
      <c r="ATW92" s="126"/>
      <c r="ATX92" s="126"/>
      <c r="ATY92" s="126"/>
      <c r="ATZ92" s="126"/>
      <c r="AUA92" s="126"/>
      <c r="AUB92" s="126"/>
      <c r="AUC92" s="126"/>
      <c r="AUD92" s="126"/>
      <c r="AUE92" s="126"/>
      <c r="AUF92" s="126"/>
      <c r="AUG92" s="126"/>
      <c r="AUH92" s="126"/>
      <c r="AUI92" s="126"/>
      <c r="AUJ92" s="126"/>
      <c r="AUK92" s="126"/>
      <c r="AUL92" s="126"/>
      <c r="AUM92" s="126"/>
      <c r="AUN92" s="126"/>
      <c r="AUO92" s="126"/>
      <c r="AUP92" s="126"/>
      <c r="AUQ92" s="126"/>
      <c r="AUR92" s="126"/>
      <c r="AUS92" s="126"/>
      <c r="AUT92" s="126"/>
      <c r="AUU92" s="126"/>
      <c r="AUV92" s="126"/>
      <c r="AUW92" s="126"/>
      <c r="AUX92" s="126"/>
      <c r="AUY92" s="126"/>
      <c r="AUZ92" s="126"/>
      <c r="AVA92" s="126"/>
      <c r="AVB92" s="126"/>
      <c r="AVC92" s="126"/>
      <c r="AVD92" s="126"/>
      <c r="AVE92" s="126"/>
      <c r="AVF92" s="126"/>
      <c r="AVG92" s="126"/>
      <c r="AVH92" s="126"/>
      <c r="AVI92" s="126"/>
      <c r="AVJ92" s="126"/>
      <c r="AVK92" s="126"/>
      <c r="AVL92" s="126"/>
      <c r="AVM92" s="126"/>
      <c r="AVN92" s="126"/>
      <c r="AVO92" s="126"/>
      <c r="AVP92" s="126"/>
      <c r="AVQ92" s="126"/>
      <c r="AVR92" s="126"/>
      <c r="AVS92" s="126"/>
      <c r="AVT92" s="126"/>
      <c r="AVU92" s="126"/>
      <c r="AVV92" s="126"/>
      <c r="AVW92" s="126"/>
      <c r="AVX92" s="126"/>
      <c r="AVY92" s="126"/>
      <c r="AVZ92" s="126"/>
      <c r="AWA92" s="126"/>
      <c r="AWB92" s="126"/>
      <c r="AWC92" s="126"/>
      <c r="AWD92" s="126"/>
      <c r="AWE92" s="126"/>
      <c r="AWF92" s="126"/>
      <c r="AWG92" s="126"/>
      <c r="AWH92" s="126"/>
      <c r="AWI92" s="126"/>
      <c r="AWJ92" s="126"/>
      <c r="AWK92" s="126"/>
      <c r="AWL92" s="126"/>
      <c r="AWM92" s="126"/>
      <c r="AWN92" s="126"/>
      <c r="AWO92" s="126"/>
      <c r="AWP92" s="126"/>
      <c r="AWQ92" s="126"/>
      <c r="AWR92" s="126"/>
      <c r="AWS92" s="126"/>
      <c r="AWT92" s="126"/>
      <c r="AWU92" s="126"/>
      <c r="AWV92" s="126"/>
      <c r="AWW92" s="126"/>
      <c r="AWX92" s="126"/>
      <c r="AWY92" s="126"/>
      <c r="AWZ92" s="126"/>
      <c r="AXA92" s="126"/>
      <c r="AXB92" s="126"/>
      <c r="AXC92" s="126"/>
      <c r="AXD92" s="126"/>
      <c r="AXE92" s="126"/>
      <c r="AXF92" s="126"/>
      <c r="AXG92" s="126"/>
      <c r="AXH92" s="126"/>
      <c r="AXI92" s="126"/>
      <c r="AXJ92" s="126"/>
      <c r="AXK92" s="126"/>
      <c r="AXL92" s="126"/>
      <c r="AXM92" s="126"/>
      <c r="AXN92" s="126"/>
      <c r="AXO92" s="126"/>
      <c r="AXP92" s="126"/>
      <c r="AXQ92" s="126"/>
      <c r="AXR92" s="126"/>
      <c r="AXS92" s="126"/>
      <c r="AXT92" s="126"/>
      <c r="AXU92" s="126"/>
      <c r="AXV92" s="126"/>
      <c r="AXW92" s="126"/>
      <c r="AXX92" s="126"/>
      <c r="AXY92" s="126"/>
      <c r="AXZ92" s="126"/>
      <c r="AYA92" s="126"/>
      <c r="AYB92" s="126"/>
      <c r="AYC92" s="126"/>
      <c r="AYD92" s="126"/>
      <c r="AYE92" s="126"/>
      <c r="AYF92" s="126"/>
      <c r="AYG92" s="126"/>
      <c r="AYH92" s="126"/>
      <c r="AYI92" s="126"/>
      <c r="AYJ92" s="126"/>
      <c r="AYK92" s="126"/>
      <c r="AYL92" s="126"/>
      <c r="AYM92" s="126"/>
      <c r="AYN92" s="126"/>
      <c r="AYO92" s="126"/>
      <c r="AYP92" s="126"/>
      <c r="AYQ92" s="126"/>
      <c r="AYR92" s="126"/>
      <c r="AYS92" s="126"/>
      <c r="AYT92" s="126"/>
      <c r="AYU92" s="126"/>
      <c r="AYV92" s="126"/>
      <c r="AYW92" s="126"/>
      <c r="AYX92" s="126"/>
      <c r="AYY92" s="126"/>
      <c r="AYZ92" s="126"/>
      <c r="AZA92" s="126"/>
      <c r="AZB92" s="126"/>
      <c r="AZC92" s="126"/>
      <c r="AZD92" s="126"/>
      <c r="AZE92" s="126"/>
      <c r="AZF92" s="126"/>
      <c r="AZG92" s="126"/>
      <c r="AZH92" s="126"/>
      <c r="AZI92" s="126"/>
      <c r="AZJ92" s="126"/>
      <c r="AZK92" s="126"/>
      <c r="AZL92" s="126"/>
      <c r="AZM92" s="126"/>
      <c r="AZN92" s="126"/>
      <c r="AZO92" s="126"/>
      <c r="AZP92" s="126"/>
      <c r="AZQ92" s="126"/>
      <c r="AZR92" s="126"/>
      <c r="AZS92" s="126"/>
      <c r="AZT92" s="126"/>
      <c r="AZU92" s="126"/>
      <c r="AZV92" s="126"/>
      <c r="AZW92" s="126"/>
      <c r="AZX92" s="126"/>
      <c r="AZY92" s="126"/>
      <c r="AZZ92" s="126"/>
      <c r="BAA92" s="126"/>
      <c r="BAB92" s="126"/>
      <c r="BAC92" s="126"/>
      <c r="BAD92" s="126"/>
      <c r="BAE92" s="126"/>
      <c r="BAF92" s="126"/>
      <c r="BAG92" s="126"/>
      <c r="BAH92" s="126"/>
      <c r="BAI92" s="126"/>
      <c r="BAJ92" s="126"/>
      <c r="BAK92" s="126"/>
      <c r="BAL92" s="126"/>
      <c r="BAM92" s="126"/>
      <c r="BAN92" s="126"/>
      <c r="BAO92" s="126"/>
      <c r="BAP92" s="126"/>
      <c r="BAQ92" s="126"/>
      <c r="BAR92" s="126"/>
      <c r="BAS92" s="126"/>
      <c r="BAT92" s="126"/>
      <c r="BAU92" s="126"/>
      <c r="BAV92" s="126"/>
      <c r="BAW92" s="126"/>
      <c r="BAX92" s="126"/>
      <c r="BAY92" s="126"/>
      <c r="BAZ92" s="126"/>
      <c r="BBA92" s="126"/>
      <c r="BBB92" s="126"/>
      <c r="BBC92" s="126"/>
      <c r="BBD92" s="126"/>
      <c r="BBE92" s="126"/>
      <c r="BBF92" s="126"/>
      <c r="BBG92" s="126"/>
      <c r="BBH92" s="126"/>
      <c r="BBI92" s="126"/>
      <c r="BBJ92" s="126"/>
      <c r="BBK92" s="126"/>
      <c r="BBL92" s="126"/>
      <c r="BBM92" s="126"/>
      <c r="BBN92" s="126"/>
      <c r="BBO92" s="126"/>
      <c r="BBP92" s="126"/>
      <c r="BBQ92" s="126"/>
      <c r="BBR92" s="126"/>
      <c r="BBS92" s="126"/>
      <c r="BBT92" s="126"/>
      <c r="BBU92" s="126"/>
      <c r="BBV92" s="126"/>
      <c r="BBW92" s="126"/>
      <c r="BBX92" s="126"/>
      <c r="BBY92" s="126"/>
      <c r="BBZ92" s="126"/>
      <c r="BCA92" s="126"/>
      <c r="BCB92" s="126"/>
      <c r="BCC92" s="126"/>
      <c r="BCD92" s="126"/>
      <c r="BCE92" s="126"/>
      <c r="BCF92" s="126"/>
      <c r="BCG92" s="126"/>
      <c r="BCH92" s="126"/>
      <c r="BCI92" s="126"/>
      <c r="BCJ92" s="126"/>
      <c r="BCK92" s="126"/>
      <c r="BCL92" s="126"/>
      <c r="BCM92" s="126"/>
      <c r="BCN92" s="126"/>
      <c r="BCO92" s="126"/>
      <c r="BCP92" s="126"/>
      <c r="BCQ92" s="126"/>
      <c r="BCR92" s="126"/>
      <c r="BCS92" s="126"/>
      <c r="BCT92" s="126"/>
      <c r="BCU92" s="126"/>
      <c r="BCV92" s="126"/>
      <c r="BCW92" s="126"/>
      <c r="BCX92" s="126"/>
      <c r="BCY92" s="126"/>
      <c r="BCZ92" s="126"/>
      <c r="BDA92" s="126"/>
      <c r="BDB92" s="126"/>
      <c r="BDC92" s="126"/>
      <c r="BDD92" s="126"/>
      <c r="BDE92" s="126"/>
      <c r="BDF92" s="126"/>
      <c r="BDG92" s="126"/>
      <c r="BDH92" s="126"/>
      <c r="BDI92" s="126"/>
      <c r="BDJ92" s="126"/>
      <c r="BDK92" s="126"/>
      <c r="BDL92" s="126"/>
      <c r="BDM92" s="126"/>
      <c r="BDN92" s="126"/>
      <c r="BDO92" s="126"/>
      <c r="BDP92" s="126"/>
      <c r="BDQ92" s="126"/>
      <c r="BDR92" s="126"/>
      <c r="BDS92" s="126"/>
      <c r="BDT92" s="126"/>
      <c r="BDU92" s="126"/>
      <c r="BDV92" s="126"/>
      <c r="BDW92" s="126"/>
      <c r="BDX92" s="126"/>
      <c r="BDY92" s="126"/>
      <c r="BDZ92" s="126"/>
      <c r="BEA92" s="126"/>
      <c r="BEB92" s="126"/>
      <c r="BEC92" s="126"/>
      <c r="BED92" s="126"/>
      <c r="BEE92" s="126"/>
      <c r="BEF92" s="126"/>
      <c r="BEG92" s="126"/>
      <c r="BEH92" s="126"/>
      <c r="BEI92" s="126"/>
      <c r="BEJ92" s="126"/>
      <c r="BEK92" s="126"/>
      <c r="BEL92" s="126"/>
      <c r="BEM92" s="126"/>
      <c r="BEN92" s="126"/>
      <c r="BEO92" s="126"/>
      <c r="BEP92" s="126"/>
      <c r="BEQ92" s="126"/>
      <c r="BER92" s="126"/>
      <c r="BES92" s="126"/>
      <c r="BET92" s="126"/>
      <c r="BEU92" s="126"/>
      <c r="BEV92" s="126"/>
      <c r="BEW92" s="126"/>
      <c r="BEX92" s="126"/>
      <c r="BEY92" s="126"/>
      <c r="BEZ92" s="126"/>
      <c r="BFA92" s="126"/>
      <c r="BFB92" s="126"/>
      <c r="BFC92" s="126"/>
      <c r="BFD92" s="126"/>
      <c r="BFE92" s="126"/>
      <c r="BFF92" s="126"/>
      <c r="BFG92" s="126"/>
      <c r="BFH92" s="126"/>
      <c r="BFI92" s="126"/>
      <c r="BFJ92" s="126"/>
      <c r="BFK92" s="126"/>
      <c r="BFL92" s="126"/>
      <c r="BFM92" s="126"/>
      <c r="BFN92" s="126"/>
      <c r="BFO92" s="126"/>
      <c r="BFP92" s="126"/>
      <c r="BFQ92" s="126"/>
      <c r="BFR92" s="126"/>
      <c r="BFS92" s="126"/>
      <c r="BFT92" s="126"/>
      <c r="BFU92" s="126"/>
      <c r="BFV92" s="126"/>
      <c r="BFW92" s="126"/>
      <c r="BFX92" s="126"/>
      <c r="BFY92" s="126"/>
      <c r="BFZ92" s="126"/>
      <c r="BGA92" s="126"/>
      <c r="BGB92" s="126"/>
      <c r="BGC92" s="126"/>
      <c r="BGD92" s="126"/>
      <c r="BGE92" s="126"/>
      <c r="BGF92" s="126"/>
      <c r="BGG92" s="126"/>
      <c r="BGH92" s="126"/>
      <c r="BGI92" s="126"/>
      <c r="BGJ92" s="126"/>
      <c r="BGK92" s="126"/>
      <c r="BGL92" s="126"/>
      <c r="BGM92" s="126"/>
      <c r="BGN92" s="126"/>
      <c r="BGO92" s="126"/>
      <c r="BGP92" s="126"/>
      <c r="BGQ92" s="126"/>
      <c r="BGR92" s="126"/>
      <c r="BGS92" s="126"/>
      <c r="BGT92" s="126"/>
      <c r="BGU92" s="126"/>
      <c r="BGV92" s="126"/>
      <c r="BGW92" s="126"/>
      <c r="BGX92" s="126"/>
      <c r="BGY92" s="126"/>
      <c r="BGZ92" s="126"/>
      <c r="BHA92" s="126"/>
      <c r="BHB92" s="126"/>
      <c r="BHC92" s="126"/>
      <c r="BHD92" s="126"/>
      <c r="BHE92" s="126"/>
      <c r="BHF92" s="126"/>
      <c r="BHG92" s="126"/>
      <c r="BHH92" s="126"/>
      <c r="BHI92" s="126"/>
      <c r="BHJ92" s="126"/>
      <c r="BHK92" s="126"/>
      <c r="BHL92" s="126"/>
      <c r="BHM92" s="126"/>
      <c r="BHN92" s="126"/>
      <c r="BHO92" s="126"/>
      <c r="BHP92" s="126"/>
      <c r="BHQ92" s="126"/>
      <c r="BHR92" s="126"/>
      <c r="BHS92" s="126"/>
      <c r="BHT92" s="126"/>
      <c r="BHU92" s="126"/>
      <c r="BHV92" s="126"/>
      <c r="BHW92" s="126"/>
      <c r="BHX92" s="126"/>
      <c r="BHY92" s="126"/>
      <c r="BHZ92" s="126"/>
      <c r="BIA92" s="126"/>
      <c r="BIB92" s="126"/>
      <c r="BIC92" s="126"/>
      <c r="BID92" s="126"/>
      <c r="BIE92" s="126"/>
      <c r="BIF92" s="126"/>
      <c r="BIG92" s="126"/>
      <c r="BIH92" s="126"/>
      <c r="BII92" s="126"/>
      <c r="BIJ92" s="126"/>
      <c r="BIK92" s="126"/>
      <c r="BIL92" s="126"/>
      <c r="BIM92" s="126"/>
      <c r="BIN92" s="126"/>
      <c r="BIO92" s="126"/>
      <c r="BIP92" s="126"/>
      <c r="BIQ92" s="126"/>
      <c r="BIR92" s="126"/>
      <c r="BIS92" s="126"/>
      <c r="BIT92" s="126"/>
      <c r="BIU92" s="126"/>
      <c r="BIV92" s="126"/>
      <c r="BIW92" s="126"/>
      <c r="BIX92" s="126"/>
      <c r="BIY92" s="126"/>
      <c r="BIZ92" s="126"/>
      <c r="BJA92" s="126"/>
      <c r="BJB92" s="126"/>
      <c r="BJC92" s="126"/>
      <c r="BJD92" s="126"/>
      <c r="BJE92" s="126"/>
      <c r="BJF92" s="126"/>
      <c r="BJG92" s="126"/>
      <c r="BJH92" s="126"/>
      <c r="BJI92" s="126"/>
      <c r="BJJ92" s="126"/>
      <c r="BJK92" s="126"/>
      <c r="BJL92" s="126"/>
      <c r="BJM92" s="126"/>
      <c r="BJN92" s="126"/>
      <c r="BJO92" s="126"/>
      <c r="BJP92" s="126"/>
      <c r="BJQ92" s="126"/>
      <c r="BJR92" s="126"/>
      <c r="BJS92" s="126"/>
      <c r="BJT92" s="126"/>
      <c r="BJU92" s="126"/>
      <c r="BJV92" s="126"/>
      <c r="BJW92" s="126"/>
      <c r="BJX92" s="126"/>
      <c r="BJY92" s="126"/>
      <c r="BJZ92" s="126"/>
      <c r="BKA92" s="126"/>
      <c r="BKB92" s="126"/>
      <c r="BKC92" s="126"/>
      <c r="BKD92" s="126"/>
      <c r="BKE92" s="126"/>
      <c r="BKF92" s="126"/>
      <c r="BKG92" s="126"/>
      <c r="BKH92" s="126"/>
      <c r="BKI92" s="126"/>
      <c r="BKJ92" s="126"/>
      <c r="BKK92" s="126"/>
      <c r="BKL92" s="126"/>
      <c r="BKM92" s="126"/>
      <c r="BKN92" s="126"/>
      <c r="BKO92" s="126"/>
      <c r="BKP92" s="126"/>
      <c r="BKQ92" s="126"/>
      <c r="BKR92" s="126"/>
      <c r="BKS92" s="126"/>
      <c r="BKT92" s="126"/>
      <c r="BKU92" s="126"/>
      <c r="BKV92" s="126"/>
      <c r="BKW92" s="126"/>
      <c r="BKX92" s="126"/>
      <c r="BKY92" s="126"/>
      <c r="BKZ92" s="126"/>
      <c r="BLA92" s="126"/>
      <c r="BLB92" s="126"/>
      <c r="BLC92" s="126"/>
      <c r="BLD92" s="126"/>
      <c r="BLE92" s="126"/>
      <c r="BLF92" s="126"/>
      <c r="BLG92" s="126"/>
      <c r="BLH92" s="126"/>
      <c r="BLI92" s="126"/>
      <c r="BLJ92" s="126"/>
      <c r="BLK92" s="126"/>
      <c r="BLL92" s="126"/>
      <c r="BLM92" s="126"/>
      <c r="BLN92" s="126"/>
      <c r="BLO92" s="126"/>
      <c r="BLP92" s="126"/>
      <c r="BLQ92" s="126"/>
      <c r="BLR92" s="126"/>
      <c r="BLS92" s="126"/>
      <c r="BLT92" s="126"/>
      <c r="BLU92" s="126"/>
      <c r="BLV92" s="126"/>
      <c r="BLW92" s="126"/>
      <c r="BLX92" s="126"/>
      <c r="BLY92" s="126"/>
      <c r="BLZ92" s="126"/>
      <c r="BMA92" s="126"/>
      <c r="BMB92" s="126"/>
      <c r="BMC92" s="126"/>
      <c r="BMD92" s="126"/>
      <c r="BME92" s="126"/>
      <c r="BMF92" s="126"/>
      <c r="BMG92" s="126"/>
      <c r="BMH92" s="126"/>
      <c r="BMI92" s="126"/>
      <c r="BMJ92" s="126"/>
      <c r="BMK92" s="126"/>
      <c r="BML92" s="126"/>
      <c r="BMM92" s="126"/>
      <c r="BMN92" s="126"/>
      <c r="BMO92" s="126"/>
      <c r="BMP92" s="126"/>
      <c r="BMQ92" s="126"/>
      <c r="BMR92" s="126"/>
      <c r="BMS92" s="126"/>
      <c r="BMT92" s="126"/>
      <c r="BMU92" s="126"/>
      <c r="BMV92" s="126"/>
      <c r="BMW92" s="126"/>
      <c r="BMX92" s="126"/>
      <c r="BMY92" s="126"/>
      <c r="BMZ92" s="126"/>
      <c r="BNA92" s="126"/>
      <c r="BNB92" s="126"/>
      <c r="BNC92" s="126"/>
      <c r="BND92" s="126"/>
      <c r="BNE92" s="126"/>
      <c r="BNF92" s="126"/>
      <c r="BNG92" s="126"/>
      <c r="BNH92" s="126"/>
      <c r="BNI92" s="126"/>
      <c r="BNJ92" s="126"/>
      <c r="BNK92" s="126"/>
      <c r="BNL92" s="126"/>
      <c r="BNM92" s="126"/>
      <c r="BNN92" s="126"/>
      <c r="BNO92" s="126"/>
      <c r="BNP92" s="126"/>
      <c r="BNQ92" s="126"/>
      <c r="BNR92" s="126"/>
      <c r="BNS92" s="126"/>
      <c r="BNT92" s="126"/>
      <c r="BNU92" s="126"/>
      <c r="BNV92" s="126"/>
      <c r="BNW92" s="126"/>
      <c r="BNX92" s="126"/>
      <c r="BNY92" s="126"/>
      <c r="BNZ92" s="126"/>
      <c r="BOA92" s="126"/>
      <c r="BOB92" s="126"/>
      <c r="BOC92" s="126"/>
      <c r="BOD92" s="126"/>
      <c r="BOE92" s="126"/>
      <c r="BOF92" s="126"/>
      <c r="BOG92" s="126"/>
      <c r="BOH92" s="126"/>
      <c r="BOI92" s="126"/>
      <c r="BOJ92" s="126"/>
      <c r="BOK92" s="126"/>
      <c r="BOL92" s="126"/>
      <c r="BOM92" s="126"/>
      <c r="BON92" s="126"/>
      <c r="BOO92" s="126"/>
      <c r="BOP92" s="126"/>
      <c r="BOQ92" s="126"/>
      <c r="BOR92" s="126"/>
      <c r="BOS92" s="126"/>
      <c r="BOT92" s="126"/>
      <c r="BOU92" s="126"/>
      <c r="BOV92" s="126"/>
      <c r="BOW92" s="126"/>
      <c r="BOX92" s="126"/>
      <c r="BOY92" s="126"/>
      <c r="BOZ92" s="126"/>
      <c r="BPA92" s="126"/>
      <c r="BPB92" s="126"/>
      <c r="BPC92" s="126"/>
      <c r="BPD92" s="126"/>
      <c r="BPE92" s="126"/>
      <c r="BPF92" s="126"/>
      <c r="BPG92" s="126"/>
      <c r="BPH92" s="126"/>
      <c r="BPI92" s="126"/>
      <c r="BPJ92" s="126"/>
      <c r="BPK92" s="126"/>
      <c r="BPL92" s="126"/>
      <c r="BPM92" s="126"/>
      <c r="BPN92" s="126"/>
      <c r="BPO92" s="126"/>
      <c r="BPP92" s="126"/>
      <c r="BPQ92" s="126"/>
      <c r="BPR92" s="126"/>
      <c r="BPS92" s="126"/>
      <c r="BPT92" s="126"/>
      <c r="BPU92" s="126"/>
      <c r="BPV92" s="126"/>
      <c r="BPW92" s="126"/>
      <c r="BPX92" s="126"/>
      <c r="BPY92" s="126"/>
      <c r="BPZ92" s="126"/>
      <c r="BQA92" s="126"/>
      <c r="BQB92" s="126"/>
      <c r="BQC92" s="126"/>
      <c r="BQD92" s="126"/>
      <c r="BQE92" s="126"/>
      <c r="BQF92" s="126"/>
      <c r="BQG92" s="126"/>
      <c r="BQH92" s="126"/>
      <c r="BQI92" s="126"/>
      <c r="BQJ92" s="126"/>
      <c r="BQK92" s="126"/>
      <c r="BQL92" s="126"/>
      <c r="BQM92" s="126"/>
      <c r="BQN92" s="126"/>
      <c r="BQO92" s="126"/>
      <c r="BQP92" s="126"/>
      <c r="BQQ92" s="126"/>
      <c r="BQR92" s="126"/>
      <c r="BQS92" s="126"/>
      <c r="BQT92" s="126"/>
      <c r="BQU92" s="126"/>
      <c r="BQV92" s="126"/>
      <c r="BQW92" s="126"/>
      <c r="BQX92" s="126"/>
      <c r="BQY92" s="126"/>
      <c r="BQZ92" s="126"/>
      <c r="BRA92" s="126"/>
      <c r="BRB92" s="126"/>
      <c r="BRC92" s="126"/>
      <c r="BRD92" s="126"/>
      <c r="BRE92" s="126"/>
      <c r="BRF92" s="126"/>
      <c r="BRG92" s="126"/>
      <c r="BRH92" s="126"/>
      <c r="BRI92" s="126"/>
      <c r="BRJ92" s="126"/>
      <c r="BRK92" s="126"/>
      <c r="BRL92" s="126"/>
      <c r="BRM92" s="126"/>
      <c r="BRN92" s="126"/>
      <c r="BRO92" s="126"/>
      <c r="BRP92" s="126"/>
      <c r="BRQ92" s="126"/>
      <c r="BRR92" s="126"/>
      <c r="BRS92" s="126"/>
      <c r="BRT92" s="126"/>
      <c r="BRU92" s="126"/>
      <c r="BRV92" s="126"/>
      <c r="BRW92" s="126"/>
      <c r="BRX92" s="126"/>
      <c r="BRY92" s="126"/>
      <c r="BRZ92" s="126"/>
      <c r="BSA92" s="126"/>
      <c r="BSB92" s="126"/>
      <c r="BSC92" s="126"/>
      <c r="BSD92" s="126"/>
      <c r="BSE92" s="126"/>
      <c r="BSF92" s="126"/>
      <c r="BSG92" s="126"/>
      <c r="BSH92" s="126"/>
      <c r="BSI92" s="126"/>
      <c r="BSJ92" s="126"/>
      <c r="BSK92" s="126"/>
      <c r="BSL92" s="126"/>
      <c r="BSM92" s="126"/>
      <c r="BSN92" s="126"/>
      <c r="BSO92" s="126"/>
      <c r="BSP92" s="126"/>
      <c r="BSQ92" s="126"/>
      <c r="BSR92" s="126"/>
      <c r="BSS92" s="126"/>
      <c r="BST92" s="126"/>
      <c r="BSU92" s="126"/>
      <c r="BSV92" s="126"/>
      <c r="BSW92" s="126"/>
      <c r="BSX92" s="126"/>
      <c r="BSY92" s="126"/>
      <c r="BSZ92" s="126"/>
      <c r="BTA92" s="126"/>
      <c r="BTB92" s="126"/>
      <c r="BTC92" s="126"/>
      <c r="BTD92" s="126"/>
      <c r="BTE92" s="126"/>
      <c r="BTF92" s="126"/>
      <c r="BTG92" s="126"/>
      <c r="BTH92" s="126"/>
      <c r="BTI92" s="126"/>
      <c r="BTJ92" s="126"/>
      <c r="BTK92" s="126"/>
      <c r="BTL92" s="126"/>
      <c r="BTM92" s="126"/>
      <c r="BTN92" s="126"/>
      <c r="BTO92" s="126"/>
      <c r="BTP92" s="126"/>
      <c r="BTQ92" s="126"/>
      <c r="BTR92" s="126"/>
      <c r="BTS92" s="126"/>
      <c r="BTT92" s="126"/>
      <c r="BTU92" s="126"/>
      <c r="BTV92" s="126"/>
      <c r="BTW92" s="126"/>
      <c r="BTX92" s="126"/>
      <c r="BTY92" s="126"/>
      <c r="BTZ92" s="126"/>
      <c r="BUA92" s="126"/>
      <c r="BUB92" s="126"/>
      <c r="BUC92" s="126"/>
      <c r="BUD92" s="126"/>
      <c r="BUE92" s="126"/>
      <c r="BUF92" s="126"/>
      <c r="BUG92" s="126"/>
      <c r="BUH92" s="126"/>
      <c r="BUI92" s="126"/>
      <c r="BUJ92" s="126"/>
      <c r="BUK92" s="126"/>
      <c r="BUL92" s="126"/>
      <c r="BUM92" s="126"/>
      <c r="BUN92" s="126"/>
      <c r="BUO92" s="126"/>
      <c r="BUP92" s="126"/>
      <c r="BUQ92" s="126"/>
      <c r="BUR92" s="126"/>
      <c r="BUS92" s="126"/>
      <c r="BUT92" s="126"/>
      <c r="BUU92" s="126"/>
      <c r="BUV92" s="126"/>
      <c r="BUW92" s="126"/>
      <c r="BUX92" s="126"/>
      <c r="BUY92" s="126"/>
      <c r="BUZ92" s="126"/>
      <c r="BVA92" s="126"/>
      <c r="BVB92" s="126"/>
      <c r="BVC92" s="126"/>
      <c r="BVD92" s="126"/>
      <c r="BVE92" s="126"/>
      <c r="BVF92" s="126"/>
      <c r="BVG92" s="126"/>
      <c r="BVH92" s="126"/>
      <c r="BVI92" s="126"/>
      <c r="BVJ92" s="126"/>
      <c r="BVK92" s="126"/>
      <c r="BVL92" s="126"/>
      <c r="BVM92" s="126"/>
      <c r="BVN92" s="126"/>
      <c r="BVO92" s="126"/>
      <c r="BVP92" s="126"/>
      <c r="BVQ92" s="126"/>
      <c r="BVR92" s="126"/>
      <c r="BVS92" s="126"/>
      <c r="BVT92" s="126"/>
      <c r="BVU92" s="126"/>
      <c r="BVV92" s="126"/>
      <c r="BVW92" s="126"/>
      <c r="BVX92" s="126"/>
      <c r="BVY92" s="126"/>
      <c r="BVZ92" s="126"/>
      <c r="BWA92" s="126"/>
      <c r="BWB92" s="126"/>
      <c r="BWC92" s="126"/>
      <c r="BWD92" s="126"/>
      <c r="BWE92" s="126"/>
      <c r="BWF92" s="126"/>
      <c r="BWG92" s="126"/>
      <c r="BWH92" s="126"/>
      <c r="BWI92" s="126"/>
      <c r="BWJ92" s="126"/>
      <c r="BWK92" s="126"/>
      <c r="BWL92" s="126"/>
      <c r="BWM92" s="126"/>
      <c r="BWN92" s="126"/>
      <c r="BWO92" s="126"/>
      <c r="BWP92" s="126"/>
      <c r="BWQ92" s="126"/>
      <c r="BWR92" s="126"/>
      <c r="BWS92" s="126"/>
      <c r="BWT92" s="126"/>
      <c r="BWU92" s="126"/>
      <c r="BWV92" s="126"/>
      <c r="BWW92" s="126"/>
      <c r="BWX92" s="126"/>
      <c r="BWY92" s="126"/>
      <c r="BWZ92" s="126"/>
      <c r="BXA92" s="126"/>
      <c r="BXB92" s="126"/>
      <c r="BXC92" s="126"/>
      <c r="BXD92" s="126"/>
      <c r="BXE92" s="126"/>
      <c r="BXF92" s="126"/>
      <c r="BXG92" s="126"/>
      <c r="BXH92" s="126"/>
      <c r="BXI92" s="126"/>
      <c r="BXJ92" s="126"/>
      <c r="BXK92" s="126"/>
      <c r="BXL92" s="126"/>
      <c r="BXM92" s="126"/>
      <c r="BXN92" s="126"/>
      <c r="BXO92" s="126"/>
      <c r="BXP92" s="126"/>
      <c r="BXQ92" s="126"/>
      <c r="BXR92" s="126"/>
      <c r="BXS92" s="126"/>
      <c r="BXT92" s="126"/>
      <c r="BXU92" s="126"/>
      <c r="BXV92" s="126"/>
      <c r="BXW92" s="126"/>
      <c r="BXX92" s="126"/>
      <c r="BXY92" s="126"/>
      <c r="BXZ92" s="126"/>
      <c r="BYA92" s="126"/>
      <c r="BYB92" s="126"/>
      <c r="BYC92" s="126"/>
      <c r="BYD92" s="126"/>
      <c r="BYE92" s="126"/>
      <c r="BYF92" s="126"/>
      <c r="BYG92" s="126"/>
      <c r="BYH92" s="126"/>
      <c r="BYI92" s="126"/>
      <c r="BYJ92" s="126"/>
      <c r="BYK92" s="126"/>
      <c r="BYL92" s="126"/>
      <c r="BYM92" s="126"/>
      <c r="BYN92" s="126"/>
      <c r="BYO92" s="126"/>
      <c r="BYP92" s="126"/>
      <c r="BYQ92" s="126"/>
      <c r="BYR92" s="126"/>
      <c r="BYS92" s="126"/>
      <c r="BYT92" s="126"/>
      <c r="BYU92" s="126"/>
      <c r="BYV92" s="126"/>
      <c r="BYW92" s="126"/>
      <c r="BYX92" s="126"/>
      <c r="BYY92" s="126"/>
      <c r="BYZ92" s="126"/>
      <c r="BZA92" s="126"/>
      <c r="BZB92" s="126"/>
      <c r="BZC92" s="126"/>
      <c r="BZD92" s="126"/>
      <c r="BZE92" s="126"/>
      <c r="BZF92" s="126"/>
      <c r="BZG92" s="126"/>
      <c r="BZH92" s="126"/>
      <c r="BZI92" s="126"/>
      <c r="BZJ92" s="126"/>
      <c r="BZK92" s="126"/>
      <c r="BZL92" s="126"/>
      <c r="BZM92" s="126"/>
      <c r="BZN92" s="126"/>
      <c r="BZO92" s="126"/>
      <c r="BZP92" s="126"/>
      <c r="BZQ92" s="126"/>
      <c r="BZR92" s="126"/>
      <c r="BZS92" s="126"/>
      <c r="BZT92" s="126"/>
      <c r="BZU92" s="126"/>
      <c r="BZV92" s="126"/>
      <c r="BZW92" s="126"/>
      <c r="BZX92" s="126"/>
      <c r="BZY92" s="126"/>
      <c r="BZZ92" s="126"/>
      <c r="CAA92" s="126"/>
      <c r="CAB92" s="126"/>
      <c r="CAC92" s="126"/>
      <c r="CAD92" s="126"/>
      <c r="CAE92" s="126"/>
      <c r="CAF92" s="126"/>
      <c r="CAG92" s="126"/>
      <c r="CAH92" s="126"/>
      <c r="CAI92" s="126"/>
      <c r="CAJ92" s="126"/>
      <c r="CAK92" s="126"/>
      <c r="CAL92" s="126"/>
      <c r="CAM92" s="126"/>
      <c r="CAN92" s="126"/>
      <c r="CAO92" s="126"/>
      <c r="CAP92" s="126"/>
      <c r="CAQ92" s="126"/>
      <c r="CAR92" s="126"/>
      <c r="CAS92" s="126"/>
      <c r="CAT92" s="126"/>
      <c r="CAU92" s="126"/>
      <c r="CAV92" s="126"/>
      <c r="CAW92" s="126"/>
      <c r="CAX92" s="126"/>
      <c r="CAY92" s="126"/>
      <c r="CAZ92" s="126"/>
      <c r="CBA92" s="126"/>
      <c r="CBB92" s="126"/>
      <c r="CBC92" s="126"/>
      <c r="CBD92" s="126"/>
      <c r="CBE92" s="126"/>
      <c r="CBF92" s="126"/>
      <c r="CBG92" s="126"/>
      <c r="CBH92" s="126"/>
      <c r="CBI92" s="126"/>
      <c r="CBJ92" s="126"/>
      <c r="CBK92" s="126"/>
      <c r="CBL92" s="126"/>
      <c r="CBM92" s="126"/>
      <c r="CBN92" s="126"/>
      <c r="CBO92" s="126"/>
      <c r="CBP92" s="126"/>
      <c r="CBQ92" s="126"/>
      <c r="CBR92" s="126"/>
      <c r="CBS92" s="126"/>
      <c r="CBT92" s="126"/>
      <c r="CBU92" s="126"/>
      <c r="CBV92" s="126"/>
      <c r="CBW92" s="126"/>
      <c r="CBX92" s="126"/>
      <c r="CBY92" s="126"/>
      <c r="CBZ92" s="126"/>
      <c r="CCA92" s="126"/>
      <c r="CCB92" s="126"/>
      <c r="CCC92" s="126"/>
      <c r="CCD92" s="126"/>
      <c r="CCE92" s="126"/>
      <c r="CCF92" s="126"/>
      <c r="CCG92" s="126"/>
      <c r="CCH92" s="126"/>
      <c r="CCI92" s="126"/>
      <c r="CCJ92" s="126"/>
      <c r="CCK92" s="126"/>
      <c r="CCL92" s="126"/>
      <c r="CCM92" s="126"/>
      <c r="CCN92" s="126"/>
      <c r="CCO92" s="126"/>
      <c r="CCP92" s="126"/>
      <c r="CCQ92" s="126"/>
      <c r="CCR92" s="126"/>
      <c r="CCS92" s="126"/>
      <c r="CCT92" s="126"/>
      <c r="CCU92" s="126"/>
      <c r="CCV92" s="126"/>
      <c r="CCW92" s="126"/>
      <c r="CCX92" s="126"/>
      <c r="CCY92" s="126"/>
      <c r="CCZ92" s="126"/>
      <c r="CDA92" s="126"/>
      <c r="CDB92" s="126"/>
      <c r="CDC92" s="126"/>
      <c r="CDD92" s="126"/>
      <c r="CDE92" s="126"/>
      <c r="CDF92" s="126"/>
      <c r="CDG92" s="126"/>
      <c r="CDH92" s="126"/>
      <c r="CDI92" s="126"/>
      <c r="CDJ92" s="126"/>
      <c r="CDK92" s="126"/>
      <c r="CDL92" s="126"/>
      <c r="CDM92" s="126"/>
      <c r="CDN92" s="126"/>
      <c r="CDO92" s="126"/>
      <c r="CDP92" s="126"/>
      <c r="CDQ92" s="126"/>
      <c r="CDR92" s="126"/>
      <c r="CDS92" s="126"/>
      <c r="CDT92" s="126"/>
      <c r="CDU92" s="126"/>
      <c r="CDV92" s="126"/>
      <c r="CDW92" s="126"/>
      <c r="CDX92" s="126"/>
      <c r="CDY92" s="126"/>
      <c r="CDZ92" s="126"/>
      <c r="CEA92" s="126"/>
      <c r="CEB92" s="126"/>
      <c r="CEC92" s="126"/>
      <c r="CED92" s="126"/>
      <c r="CEE92" s="126"/>
      <c r="CEF92" s="126"/>
      <c r="CEG92" s="126"/>
      <c r="CEH92" s="126"/>
      <c r="CEI92" s="126"/>
      <c r="CEJ92" s="126"/>
      <c r="CEK92" s="126"/>
      <c r="CEL92" s="126"/>
      <c r="CEM92" s="126"/>
      <c r="CEN92" s="126"/>
      <c r="CEO92" s="126"/>
      <c r="CEP92" s="126"/>
      <c r="CEQ92" s="126"/>
      <c r="CER92" s="126"/>
      <c r="CES92" s="126"/>
      <c r="CET92" s="126"/>
      <c r="CEU92" s="126"/>
      <c r="CEV92" s="126"/>
      <c r="CEW92" s="126"/>
      <c r="CEX92" s="126"/>
      <c r="CEY92" s="126"/>
      <c r="CEZ92" s="126"/>
      <c r="CFA92" s="126"/>
      <c r="CFB92" s="126"/>
      <c r="CFC92" s="126"/>
      <c r="CFD92" s="126"/>
      <c r="CFE92" s="126"/>
      <c r="CFF92" s="126"/>
      <c r="CFG92" s="126"/>
      <c r="CFH92" s="126"/>
      <c r="CFI92" s="126"/>
      <c r="CFJ92" s="126"/>
      <c r="CFK92" s="126"/>
      <c r="CFL92" s="126"/>
      <c r="CFM92" s="126"/>
      <c r="CFN92" s="126"/>
      <c r="CFO92" s="126"/>
      <c r="CFP92" s="126"/>
      <c r="CFQ92" s="126"/>
      <c r="CFR92" s="126"/>
      <c r="CFS92" s="126"/>
      <c r="CFT92" s="126"/>
      <c r="CFU92" s="126"/>
      <c r="CFV92" s="126"/>
      <c r="CFW92" s="126"/>
      <c r="CFX92" s="126"/>
      <c r="CFY92" s="126"/>
      <c r="CFZ92" s="126"/>
      <c r="CGA92" s="126"/>
      <c r="CGB92" s="126"/>
      <c r="CGC92" s="126"/>
      <c r="CGD92" s="126"/>
      <c r="CGE92" s="126"/>
      <c r="CGF92" s="126"/>
      <c r="CGG92" s="126"/>
      <c r="CGH92" s="126"/>
      <c r="CGI92" s="126"/>
      <c r="CGJ92" s="126"/>
      <c r="CGK92" s="126"/>
      <c r="CGL92" s="126"/>
      <c r="CGM92" s="126"/>
      <c r="CGN92" s="126"/>
      <c r="CGO92" s="126"/>
      <c r="CGP92" s="126"/>
      <c r="CGQ92" s="126"/>
      <c r="CGR92" s="126"/>
      <c r="CGS92" s="126"/>
      <c r="CGT92" s="126"/>
      <c r="CGU92" s="126"/>
      <c r="CGV92" s="126"/>
      <c r="CGW92" s="126"/>
      <c r="CGX92" s="126"/>
      <c r="CGY92" s="126"/>
      <c r="CGZ92" s="126"/>
      <c r="CHA92" s="126"/>
      <c r="CHB92" s="126"/>
      <c r="CHC92" s="126"/>
      <c r="CHD92" s="126"/>
      <c r="CHE92" s="126"/>
      <c r="CHF92" s="126"/>
      <c r="CHG92" s="126"/>
      <c r="CHH92" s="126"/>
      <c r="CHI92" s="126"/>
      <c r="CHJ92" s="126"/>
      <c r="CHK92" s="126"/>
      <c r="CHL92" s="126"/>
      <c r="CHM92" s="126"/>
      <c r="CHN92" s="126"/>
      <c r="CHO92" s="126"/>
      <c r="CHP92" s="126"/>
      <c r="CHQ92" s="126"/>
      <c r="CHR92" s="126"/>
      <c r="CHS92" s="126"/>
      <c r="CHT92" s="126"/>
      <c r="CHU92" s="126"/>
      <c r="CHV92" s="126"/>
      <c r="CHW92" s="126"/>
      <c r="CHX92" s="126"/>
      <c r="CHY92" s="126"/>
      <c r="CHZ92" s="126"/>
      <c r="CIA92" s="126"/>
      <c r="CIB92" s="126"/>
      <c r="CIC92" s="126"/>
      <c r="CID92" s="126"/>
      <c r="CIE92" s="126"/>
      <c r="CIF92" s="126"/>
      <c r="CIG92" s="126"/>
      <c r="CIH92" s="126"/>
      <c r="CII92" s="126"/>
      <c r="CIJ92" s="126"/>
      <c r="CIK92" s="126"/>
      <c r="CIL92" s="126"/>
      <c r="CIM92" s="126"/>
      <c r="CIN92" s="126"/>
      <c r="CIO92" s="126"/>
      <c r="CIP92" s="126"/>
      <c r="CIQ92" s="126"/>
      <c r="CIR92" s="126"/>
      <c r="CIS92" s="126"/>
      <c r="CIT92" s="126"/>
      <c r="CIU92" s="126"/>
      <c r="CIV92" s="126"/>
      <c r="CIW92" s="126"/>
      <c r="CIX92" s="126"/>
      <c r="CIY92" s="126"/>
      <c r="CIZ92" s="126"/>
      <c r="CJA92" s="126"/>
      <c r="CJB92" s="126"/>
      <c r="CJC92" s="126"/>
      <c r="CJD92" s="126"/>
      <c r="CJE92" s="126"/>
      <c r="CJF92" s="126"/>
      <c r="CJG92" s="126"/>
      <c r="CJH92" s="126"/>
      <c r="CJI92" s="126"/>
      <c r="CJJ92" s="126"/>
      <c r="CJK92" s="126"/>
      <c r="CJL92" s="126"/>
      <c r="CJM92" s="126"/>
      <c r="CJN92" s="126"/>
      <c r="CJO92" s="126"/>
      <c r="CJP92" s="126"/>
      <c r="CJQ92" s="126"/>
      <c r="CJR92" s="126"/>
      <c r="CJS92" s="126"/>
      <c r="CJT92" s="126"/>
      <c r="CJU92" s="126"/>
      <c r="CJV92" s="126"/>
      <c r="CJW92" s="126"/>
      <c r="CJX92" s="126"/>
      <c r="CJY92" s="126"/>
      <c r="CJZ92" s="126"/>
      <c r="CKA92" s="126"/>
      <c r="CKB92" s="126"/>
      <c r="CKC92" s="126"/>
      <c r="CKD92" s="126"/>
      <c r="CKE92" s="126"/>
      <c r="CKF92" s="126"/>
      <c r="CKG92" s="126"/>
      <c r="CKH92" s="126"/>
      <c r="CKI92" s="126"/>
      <c r="CKJ92" s="126"/>
      <c r="CKK92" s="126"/>
      <c r="CKL92" s="126"/>
      <c r="CKM92" s="126"/>
      <c r="CKN92" s="126"/>
      <c r="CKO92" s="126"/>
      <c r="CKP92" s="126"/>
      <c r="CKQ92" s="126"/>
      <c r="CKR92" s="126"/>
      <c r="CKS92" s="126"/>
      <c r="CKT92" s="126"/>
      <c r="CKU92" s="126"/>
      <c r="CKV92" s="126"/>
      <c r="CKW92" s="126"/>
      <c r="CKX92" s="126"/>
      <c r="CKY92" s="126"/>
      <c r="CKZ92" s="126"/>
      <c r="CLA92" s="126"/>
      <c r="CLB92" s="126"/>
      <c r="CLC92" s="126"/>
      <c r="CLD92" s="126"/>
      <c r="CLE92" s="126"/>
      <c r="CLF92" s="126"/>
      <c r="CLG92" s="126"/>
      <c r="CLH92" s="126"/>
      <c r="CLI92" s="126"/>
      <c r="CLJ92" s="126"/>
      <c r="CLK92" s="126"/>
      <c r="CLL92" s="126"/>
      <c r="CLM92" s="126"/>
      <c r="CLN92" s="126"/>
      <c r="CLO92" s="126"/>
      <c r="CLP92" s="126"/>
      <c r="CLQ92" s="126"/>
      <c r="CLR92" s="126"/>
      <c r="CLS92" s="126"/>
      <c r="CLT92" s="126"/>
      <c r="CLU92" s="126"/>
      <c r="CLV92" s="126"/>
      <c r="CLW92" s="126"/>
      <c r="CLX92" s="126"/>
      <c r="CLY92" s="126"/>
      <c r="CLZ92" s="126"/>
      <c r="CMA92" s="126"/>
      <c r="CMB92" s="126"/>
      <c r="CMC92" s="126"/>
      <c r="CMD92" s="126"/>
      <c r="CME92" s="126"/>
      <c r="CMF92" s="126"/>
      <c r="CMG92" s="126"/>
      <c r="CMH92" s="126"/>
      <c r="CMI92" s="126"/>
      <c r="CMJ92" s="126"/>
      <c r="CMK92" s="126"/>
      <c r="CML92" s="126"/>
      <c r="CMM92" s="126"/>
      <c r="CMN92" s="126"/>
      <c r="CMO92" s="126"/>
      <c r="CMP92" s="126"/>
      <c r="CMQ92" s="126"/>
      <c r="CMR92" s="126"/>
      <c r="CMS92" s="126"/>
      <c r="CMT92" s="126"/>
      <c r="CMU92" s="126"/>
      <c r="CMV92" s="126"/>
      <c r="CMW92" s="126"/>
      <c r="CMX92" s="126"/>
      <c r="CMY92" s="126"/>
      <c r="CMZ92" s="126"/>
      <c r="CNA92" s="126"/>
      <c r="CNB92" s="126"/>
      <c r="CNC92" s="126"/>
      <c r="CND92" s="126"/>
      <c r="CNE92" s="126"/>
      <c r="CNF92" s="126"/>
      <c r="CNG92" s="126"/>
      <c r="CNH92" s="126"/>
      <c r="CNI92" s="126"/>
      <c r="CNJ92" s="126"/>
      <c r="CNK92" s="126"/>
      <c r="CNL92" s="126"/>
      <c r="CNM92" s="126"/>
      <c r="CNN92" s="126"/>
      <c r="CNO92" s="126"/>
      <c r="CNP92" s="126"/>
      <c r="CNQ92" s="126"/>
      <c r="CNR92" s="126"/>
      <c r="CNS92" s="126"/>
      <c r="CNT92" s="126"/>
      <c r="CNU92" s="126"/>
      <c r="CNV92" s="126"/>
      <c r="CNW92" s="126"/>
      <c r="CNX92" s="126"/>
      <c r="CNY92" s="126"/>
      <c r="CNZ92" s="126"/>
      <c r="COA92" s="126"/>
      <c r="COB92" s="126"/>
      <c r="COC92" s="126"/>
      <c r="COD92" s="126"/>
      <c r="COE92" s="126"/>
      <c r="COF92" s="126"/>
      <c r="COG92" s="126"/>
      <c r="COH92" s="126"/>
      <c r="COI92" s="126"/>
      <c r="COJ92" s="126"/>
      <c r="COK92" s="126"/>
      <c r="COL92" s="126"/>
      <c r="COM92" s="126"/>
      <c r="CON92" s="126"/>
      <c r="COO92" s="126"/>
      <c r="COP92" s="126"/>
      <c r="COQ92" s="126"/>
      <c r="COR92" s="126"/>
      <c r="COS92" s="126"/>
      <c r="COT92" s="126"/>
      <c r="COU92" s="126"/>
      <c r="COV92" s="126"/>
      <c r="COW92" s="126"/>
      <c r="COX92" s="126"/>
      <c r="COY92" s="126"/>
      <c r="COZ92" s="126"/>
      <c r="CPA92" s="126"/>
      <c r="CPB92" s="126"/>
      <c r="CPC92" s="126"/>
      <c r="CPD92" s="126"/>
      <c r="CPE92" s="126"/>
      <c r="CPF92" s="126"/>
      <c r="CPG92" s="126"/>
      <c r="CPH92" s="126"/>
      <c r="CPI92" s="126"/>
      <c r="CPJ92" s="126"/>
      <c r="CPK92" s="126"/>
      <c r="CPL92" s="126"/>
      <c r="CPM92" s="126"/>
      <c r="CPN92" s="126"/>
      <c r="CPO92" s="126"/>
      <c r="CPP92" s="126"/>
      <c r="CPQ92" s="126"/>
      <c r="CPR92" s="126"/>
      <c r="CPS92" s="126"/>
      <c r="CPT92" s="126"/>
      <c r="CPU92" s="126"/>
      <c r="CPV92" s="126"/>
      <c r="CPW92" s="126"/>
      <c r="CPX92" s="126"/>
      <c r="CPY92" s="126"/>
      <c r="CPZ92" s="126"/>
      <c r="CQA92" s="126"/>
      <c r="CQB92" s="126"/>
      <c r="CQC92" s="126"/>
      <c r="CQD92" s="126"/>
      <c r="CQE92" s="126"/>
      <c r="CQF92" s="126"/>
      <c r="CQG92" s="126"/>
      <c r="CQH92" s="126"/>
      <c r="CQI92" s="126"/>
      <c r="CQJ92" s="126"/>
      <c r="CQK92" s="126"/>
      <c r="CQL92" s="126"/>
      <c r="CQM92" s="126"/>
      <c r="CQN92" s="126"/>
      <c r="CQO92" s="126"/>
      <c r="CQP92" s="126"/>
      <c r="CQQ92" s="126"/>
      <c r="CQR92" s="126"/>
      <c r="CQS92" s="126"/>
      <c r="CQT92" s="126"/>
      <c r="CQU92" s="126"/>
      <c r="CQV92" s="126"/>
      <c r="CQW92" s="126"/>
      <c r="CQX92" s="126"/>
      <c r="CQY92" s="126"/>
      <c r="CQZ92" s="126"/>
      <c r="CRA92" s="126"/>
      <c r="CRB92" s="126"/>
      <c r="CRC92" s="126"/>
      <c r="CRD92" s="126"/>
      <c r="CRE92" s="126"/>
      <c r="CRF92" s="126"/>
      <c r="CRG92" s="126"/>
      <c r="CRH92" s="126"/>
      <c r="CRI92" s="126"/>
      <c r="CRJ92" s="126"/>
      <c r="CRK92" s="126"/>
      <c r="CRL92" s="126"/>
      <c r="CRM92" s="126"/>
      <c r="CRN92" s="126"/>
      <c r="CRO92" s="126"/>
      <c r="CRP92" s="126"/>
      <c r="CRQ92" s="126"/>
      <c r="CRR92" s="126"/>
      <c r="CRS92" s="126"/>
      <c r="CRT92" s="126"/>
      <c r="CRU92" s="126"/>
      <c r="CRV92" s="126"/>
      <c r="CRW92" s="126"/>
      <c r="CRX92" s="126"/>
      <c r="CRY92" s="126"/>
      <c r="CRZ92" s="126"/>
      <c r="CSA92" s="126"/>
      <c r="CSB92" s="126"/>
      <c r="CSC92" s="126"/>
      <c r="CSD92" s="126"/>
      <c r="CSE92" s="126"/>
      <c r="CSF92" s="126"/>
      <c r="CSG92" s="126"/>
      <c r="CSH92" s="126"/>
      <c r="CSI92" s="126"/>
      <c r="CSJ92" s="126"/>
      <c r="CSK92" s="126"/>
      <c r="CSL92" s="126"/>
      <c r="CSM92" s="126"/>
      <c r="CSN92" s="126"/>
      <c r="CSO92" s="126"/>
      <c r="CSP92" s="126"/>
      <c r="CSQ92" s="126"/>
      <c r="CSR92" s="126"/>
      <c r="CSS92" s="126"/>
      <c r="CST92" s="126"/>
      <c r="CSU92" s="126"/>
      <c r="CSV92" s="126"/>
      <c r="CSW92" s="126"/>
      <c r="CSX92" s="126"/>
      <c r="CSY92" s="126"/>
      <c r="CSZ92" s="126"/>
      <c r="CTA92" s="126"/>
      <c r="CTB92" s="126"/>
      <c r="CTC92" s="126"/>
      <c r="CTD92" s="126"/>
      <c r="CTE92" s="126"/>
      <c r="CTF92" s="126"/>
      <c r="CTG92" s="126"/>
      <c r="CTH92" s="126"/>
      <c r="CTI92" s="126"/>
      <c r="CTJ92" s="126"/>
      <c r="CTK92" s="126"/>
      <c r="CTL92" s="126"/>
      <c r="CTM92" s="126"/>
      <c r="CTN92" s="126"/>
      <c r="CTO92" s="126"/>
      <c r="CTP92" s="126"/>
      <c r="CTQ92" s="126"/>
      <c r="CTR92" s="126"/>
      <c r="CTS92" s="126"/>
      <c r="CTT92" s="126"/>
      <c r="CTU92" s="126"/>
      <c r="CTV92" s="126"/>
      <c r="CTW92" s="126"/>
      <c r="CTX92" s="126"/>
      <c r="CTY92" s="126"/>
      <c r="CTZ92" s="126"/>
      <c r="CUA92" s="126"/>
      <c r="CUB92" s="126"/>
      <c r="CUC92" s="126"/>
      <c r="CUD92" s="126"/>
      <c r="CUE92" s="126"/>
      <c r="CUF92" s="126"/>
      <c r="CUG92" s="126"/>
      <c r="CUH92" s="126"/>
      <c r="CUI92" s="126"/>
      <c r="CUJ92" s="126"/>
      <c r="CUK92" s="126"/>
      <c r="CUL92" s="126"/>
      <c r="CUM92" s="126"/>
      <c r="CUN92" s="126"/>
      <c r="CUO92" s="126"/>
      <c r="CUP92" s="126"/>
      <c r="CUQ92" s="126"/>
      <c r="CUR92" s="126"/>
      <c r="CUS92" s="126"/>
      <c r="CUT92" s="126"/>
      <c r="CUU92" s="126"/>
      <c r="CUV92" s="126"/>
      <c r="CUW92" s="126"/>
      <c r="CUX92" s="126"/>
      <c r="CUY92" s="126"/>
      <c r="CUZ92" s="126"/>
      <c r="CVA92" s="126"/>
      <c r="CVB92" s="126"/>
      <c r="CVC92" s="126"/>
      <c r="CVD92" s="126"/>
      <c r="CVE92" s="126"/>
      <c r="CVF92" s="126"/>
      <c r="CVG92" s="126"/>
      <c r="CVH92" s="126"/>
      <c r="CVI92" s="126"/>
      <c r="CVJ92" s="126"/>
      <c r="CVK92" s="126"/>
      <c r="CVL92" s="126"/>
      <c r="CVM92" s="126"/>
      <c r="CVN92" s="126"/>
      <c r="CVO92" s="126"/>
      <c r="CVP92" s="126"/>
      <c r="CVQ92" s="126"/>
      <c r="CVR92" s="126"/>
      <c r="CVS92" s="126"/>
      <c r="CVT92" s="126"/>
      <c r="CVU92" s="126"/>
      <c r="CVV92" s="126"/>
      <c r="CVW92" s="126"/>
      <c r="CVX92" s="126"/>
      <c r="CVY92" s="126"/>
      <c r="CVZ92" s="126"/>
      <c r="CWA92" s="126"/>
      <c r="CWB92" s="126"/>
      <c r="CWC92" s="126"/>
      <c r="CWD92" s="126"/>
      <c r="CWE92" s="126"/>
      <c r="CWF92" s="126"/>
      <c r="CWG92" s="126"/>
      <c r="CWH92" s="126"/>
      <c r="CWI92" s="126"/>
      <c r="CWJ92" s="126"/>
      <c r="CWK92" s="126"/>
      <c r="CWL92" s="126"/>
      <c r="CWM92" s="126"/>
      <c r="CWN92" s="126"/>
      <c r="CWO92" s="126"/>
      <c r="CWP92" s="126"/>
      <c r="CWQ92" s="126"/>
      <c r="CWR92" s="126"/>
      <c r="CWS92" s="126"/>
      <c r="CWT92" s="126"/>
      <c r="CWU92" s="126"/>
      <c r="CWV92" s="126"/>
      <c r="CWW92" s="126"/>
      <c r="CWX92" s="126"/>
      <c r="CWY92" s="126"/>
      <c r="CWZ92" s="126"/>
      <c r="CXA92" s="126"/>
      <c r="CXB92" s="126"/>
      <c r="CXC92" s="126"/>
      <c r="CXD92" s="126"/>
      <c r="CXE92" s="126"/>
      <c r="CXF92" s="126"/>
      <c r="CXG92" s="126"/>
      <c r="CXH92" s="126"/>
      <c r="CXI92" s="126"/>
      <c r="CXJ92" s="126"/>
      <c r="CXK92" s="126"/>
      <c r="CXL92" s="126"/>
      <c r="CXM92" s="126"/>
      <c r="CXN92" s="126"/>
      <c r="CXO92" s="126"/>
      <c r="CXP92" s="126"/>
      <c r="CXQ92" s="126"/>
      <c r="CXR92" s="126"/>
      <c r="CXS92" s="126"/>
      <c r="CXT92" s="126"/>
      <c r="CXU92" s="126"/>
      <c r="CXV92" s="126"/>
      <c r="CXW92" s="126"/>
      <c r="CXX92" s="126"/>
      <c r="CXY92" s="126"/>
      <c r="CXZ92" s="126"/>
      <c r="CYA92" s="126"/>
      <c r="CYB92" s="126"/>
      <c r="CYC92" s="126"/>
      <c r="CYD92" s="126"/>
      <c r="CYE92" s="126"/>
      <c r="CYF92" s="126"/>
      <c r="CYG92" s="126"/>
      <c r="CYH92" s="126"/>
      <c r="CYI92" s="126"/>
      <c r="CYJ92" s="126"/>
      <c r="CYK92" s="126"/>
      <c r="CYL92" s="126"/>
      <c r="CYM92" s="126"/>
      <c r="CYN92" s="126"/>
      <c r="CYO92" s="126"/>
      <c r="CYP92" s="126"/>
      <c r="CYQ92" s="126"/>
      <c r="CYR92" s="126"/>
      <c r="CYS92" s="126"/>
      <c r="CYT92" s="126"/>
      <c r="CYU92" s="126"/>
      <c r="CYV92" s="126"/>
      <c r="CYW92" s="126"/>
      <c r="CYX92" s="126"/>
      <c r="CYY92" s="126"/>
      <c r="CYZ92" s="126"/>
      <c r="CZA92" s="126"/>
      <c r="CZB92" s="126"/>
      <c r="CZC92" s="126"/>
      <c r="CZD92" s="126"/>
      <c r="CZE92" s="126"/>
      <c r="CZF92" s="126"/>
      <c r="CZG92" s="126"/>
      <c r="CZH92" s="126"/>
      <c r="CZI92" s="126"/>
      <c r="CZJ92" s="126"/>
      <c r="CZK92" s="126"/>
      <c r="CZL92" s="126"/>
      <c r="CZM92" s="126"/>
      <c r="CZN92" s="126"/>
      <c r="CZO92" s="126"/>
      <c r="CZP92" s="126"/>
      <c r="CZQ92" s="126"/>
      <c r="CZR92" s="126"/>
      <c r="CZS92" s="126"/>
      <c r="CZT92" s="126"/>
      <c r="CZU92" s="126"/>
      <c r="CZV92" s="126"/>
      <c r="CZW92" s="126"/>
      <c r="CZX92" s="126"/>
      <c r="CZY92" s="126"/>
      <c r="CZZ92" s="126"/>
      <c r="DAA92" s="126"/>
      <c r="DAB92" s="126"/>
      <c r="DAC92" s="126"/>
      <c r="DAD92" s="126"/>
      <c r="DAE92" s="126"/>
      <c r="DAF92" s="126"/>
      <c r="DAG92" s="126"/>
      <c r="DAH92" s="126"/>
      <c r="DAI92" s="126"/>
      <c r="DAJ92" s="126"/>
      <c r="DAK92" s="126"/>
      <c r="DAL92" s="126"/>
      <c r="DAM92" s="126"/>
      <c r="DAN92" s="126"/>
      <c r="DAO92" s="126"/>
      <c r="DAP92" s="126"/>
      <c r="DAQ92" s="126"/>
      <c r="DAR92" s="126"/>
      <c r="DAS92" s="126"/>
      <c r="DAT92" s="126"/>
      <c r="DAU92" s="126"/>
      <c r="DAV92" s="126"/>
      <c r="DAW92" s="126"/>
      <c r="DAX92" s="126"/>
      <c r="DAY92" s="126"/>
      <c r="DAZ92" s="126"/>
      <c r="DBA92" s="126"/>
      <c r="DBB92" s="126"/>
      <c r="DBC92" s="126"/>
      <c r="DBD92" s="126"/>
      <c r="DBE92" s="126"/>
      <c r="DBF92" s="126"/>
      <c r="DBG92" s="126"/>
      <c r="DBH92" s="126"/>
      <c r="DBI92" s="126"/>
      <c r="DBJ92" s="126"/>
      <c r="DBK92" s="126"/>
      <c r="DBL92" s="126"/>
      <c r="DBM92" s="126"/>
      <c r="DBN92" s="126"/>
      <c r="DBO92" s="126"/>
      <c r="DBP92" s="126"/>
      <c r="DBQ92" s="126"/>
      <c r="DBR92" s="126"/>
      <c r="DBS92" s="126"/>
      <c r="DBT92" s="126"/>
      <c r="DBU92" s="126"/>
      <c r="DBV92" s="126"/>
      <c r="DBW92" s="126"/>
      <c r="DBX92" s="126"/>
      <c r="DBY92" s="126"/>
      <c r="DBZ92" s="126"/>
      <c r="DCA92" s="126"/>
      <c r="DCB92" s="126"/>
      <c r="DCC92" s="126"/>
      <c r="DCD92" s="126"/>
      <c r="DCE92" s="126"/>
      <c r="DCF92" s="126"/>
      <c r="DCG92" s="126"/>
      <c r="DCH92" s="126"/>
      <c r="DCI92" s="126"/>
      <c r="DCJ92" s="126"/>
      <c r="DCK92" s="126"/>
      <c r="DCL92" s="126"/>
      <c r="DCM92" s="126"/>
      <c r="DCN92" s="126"/>
      <c r="DCO92" s="126"/>
      <c r="DCP92" s="126"/>
      <c r="DCQ92" s="126"/>
      <c r="DCR92" s="126"/>
      <c r="DCS92" s="126"/>
      <c r="DCT92" s="126"/>
      <c r="DCU92" s="126"/>
      <c r="DCV92" s="126"/>
      <c r="DCW92" s="126"/>
      <c r="DCX92" s="126"/>
      <c r="DCY92" s="126"/>
      <c r="DCZ92" s="126"/>
      <c r="DDA92" s="126"/>
      <c r="DDB92" s="126"/>
      <c r="DDC92" s="126"/>
      <c r="DDD92" s="126"/>
      <c r="DDE92" s="126"/>
      <c r="DDF92" s="126"/>
      <c r="DDG92" s="126"/>
      <c r="DDH92" s="126"/>
      <c r="DDI92" s="126"/>
      <c r="DDJ92" s="126"/>
      <c r="DDK92" s="126"/>
      <c r="DDL92" s="126"/>
      <c r="DDM92" s="126"/>
      <c r="DDN92" s="126"/>
      <c r="DDO92" s="126"/>
      <c r="DDP92" s="126"/>
      <c r="DDQ92" s="126"/>
      <c r="DDR92" s="126"/>
      <c r="DDS92" s="126"/>
      <c r="DDT92" s="126"/>
      <c r="DDU92" s="126"/>
      <c r="DDV92" s="126"/>
      <c r="DDW92" s="126"/>
      <c r="DDX92" s="126"/>
      <c r="DDY92" s="126"/>
      <c r="DDZ92" s="126"/>
      <c r="DEA92" s="126"/>
      <c r="DEB92" s="126"/>
      <c r="DEC92" s="126"/>
      <c r="DED92" s="126"/>
      <c r="DEE92" s="126"/>
      <c r="DEF92" s="126"/>
      <c r="DEG92" s="126"/>
      <c r="DEH92" s="126"/>
      <c r="DEI92" s="126"/>
      <c r="DEJ92" s="126"/>
      <c r="DEK92" s="126"/>
      <c r="DEL92" s="126"/>
      <c r="DEM92" s="126"/>
      <c r="DEN92" s="126"/>
      <c r="DEO92" s="126"/>
      <c r="DEP92" s="126"/>
      <c r="DEQ92" s="126"/>
      <c r="DER92" s="126"/>
      <c r="DES92" s="126"/>
      <c r="DET92" s="126"/>
      <c r="DEU92" s="126"/>
      <c r="DEV92" s="126"/>
      <c r="DEW92" s="126"/>
      <c r="DEX92" s="126"/>
      <c r="DEY92" s="126"/>
      <c r="DEZ92" s="126"/>
      <c r="DFA92" s="126"/>
      <c r="DFB92" s="126"/>
      <c r="DFC92" s="126"/>
      <c r="DFD92" s="126"/>
      <c r="DFE92" s="126"/>
      <c r="DFF92" s="126"/>
      <c r="DFG92" s="126"/>
      <c r="DFH92" s="126"/>
      <c r="DFI92" s="126"/>
      <c r="DFJ92" s="126"/>
      <c r="DFK92" s="126"/>
      <c r="DFL92" s="126"/>
      <c r="DFM92" s="126"/>
      <c r="DFN92" s="126"/>
      <c r="DFO92" s="126"/>
      <c r="DFP92" s="126"/>
      <c r="DFQ92" s="126"/>
      <c r="DFR92" s="126"/>
      <c r="DFS92" s="126"/>
      <c r="DFT92" s="126"/>
      <c r="DFU92" s="126"/>
      <c r="DFV92" s="126"/>
      <c r="DFW92" s="126"/>
      <c r="DFX92" s="126"/>
      <c r="DFY92" s="126"/>
      <c r="DFZ92" s="126"/>
      <c r="DGA92" s="126"/>
      <c r="DGB92" s="126"/>
      <c r="DGC92" s="126"/>
      <c r="DGD92" s="126"/>
      <c r="DGE92" s="126"/>
      <c r="DGF92" s="126"/>
      <c r="DGG92" s="126"/>
      <c r="DGH92" s="126"/>
      <c r="DGI92" s="126"/>
      <c r="DGJ92" s="126"/>
      <c r="DGK92" s="126"/>
      <c r="DGL92" s="126"/>
      <c r="DGM92" s="126"/>
      <c r="DGN92" s="126"/>
      <c r="DGO92" s="126"/>
      <c r="DGP92" s="126"/>
      <c r="DGQ92" s="126"/>
      <c r="DGR92" s="126"/>
      <c r="DGS92" s="126"/>
      <c r="DGT92" s="126"/>
      <c r="DGU92" s="126"/>
      <c r="DGV92" s="126"/>
      <c r="DGW92" s="126"/>
      <c r="DGX92" s="126"/>
      <c r="DGY92" s="126"/>
      <c r="DGZ92" s="126"/>
      <c r="DHA92" s="126"/>
      <c r="DHB92" s="126"/>
      <c r="DHC92" s="126"/>
      <c r="DHD92" s="126"/>
      <c r="DHE92" s="126"/>
      <c r="DHF92" s="126"/>
      <c r="DHG92" s="126"/>
      <c r="DHH92" s="126"/>
      <c r="DHI92" s="126"/>
      <c r="DHJ92" s="126"/>
      <c r="DHK92" s="126"/>
      <c r="DHL92" s="126"/>
      <c r="DHM92" s="126"/>
      <c r="DHN92" s="126"/>
      <c r="DHO92" s="126"/>
      <c r="DHP92" s="126"/>
      <c r="DHQ92" s="126"/>
      <c r="DHR92" s="126"/>
      <c r="DHS92" s="126"/>
      <c r="DHT92" s="126"/>
      <c r="DHU92" s="126"/>
      <c r="DHV92" s="126"/>
      <c r="DHW92" s="126"/>
      <c r="DHX92" s="126"/>
      <c r="DHY92" s="126"/>
      <c r="DHZ92" s="126"/>
      <c r="DIA92" s="126"/>
      <c r="DIB92" s="126"/>
      <c r="DIC92" s="126"/>
      <c r="DID92" s="126"/>
      <c r="DIE92" s="126"/>
      <c r="DIF92" s="126"/>
      <c r="DIG92" s="126"/>
      <c r="DIH92" s="126"/>
      <c r="DII92" s="126"/>
      <c r="DIJ92" s="126"/>
      <c r="DIK92" s="126"/>
      <c r="DIL92" s="126"/>
      <c r="DIM92" s="126"/>
      <c r="DIN92" s="126"/>
      <c r="DIO92" s="126"/>
      <c r="DIP92" s="126"/>
      <c r="DIQ92" s="126"/>
      <c r="DIR92" s="126"/>
      <c r="DIS92" s="126"/>
      <c r="DIT92" s="126"/>
      <c r="DIU92" s="126"/>
      <c r="DIV92" s="126"/>
      <c r="DIW92" s="126"/>
      <c r="DIX92" s="126"/>
      <c r="DIY92" s="126"/>
      <c r="DIZ92" s="126"/>
      <c r="DJA92" s="126"/>
      <c r="DJB92" s="126"/>
      <c r="DJC92" s="126"/>
      <c r="DJD92" s="126"/>
      <c r="DJE92" s="126"/>
      <c r="DJF92" s="126"/>
      <c r="DJG92" s="126"/>
      <c r="DJH92" s="126"/>
      <c r="DJI92" s="126"/>
      <c r="DJJ92" s="126"/>
      <c r="DJK92" s="126"/>
      <c r="DJL92" s="126"/>
      <c r="DJM92" s="126"/>
      <c r="DJN92" s="126"/>
      <c r="DJO92" s="126"/>
      <c r="DJP92" s="126"/>
      <c r="DJQ92" s="126"/>
      <c r="DJR92" s="126"/>
      <c r="DJS92" s="126"/>
      <c r="DJT92" s="126"/>
      <c r="DJU92" s="126"/>
      <c r="DJV92" s="126"/>
      <c r="DJW92" s="126"/>
      <c r="DJX92" s="126"/>
      <c r="DJY92" s="126"/>
      <c r="DJZ92" s="126"/>
      <c r="DKA92" s="126"/>
      <c r="DKB92" s="126"/>
      <c r="DKC92" s="126"/>
      <c r="DKD92" s="126"/>
      <c r="DKE92" s="126"/>
      <c r="DKF92" s="126"/>
      <c r="DKG92" s="126"/>
      <c r="DKH92" s="126"/>
      <c r="DKI92" s="126"/>
      <c r="DKJ92" s="126"/>
      <c r="DKK92" s="126"/>
      <c r="DKL92" s="126"/>
      <c r="DKM92" s="126"/>
      <c r="DKN92" s="126"/>
      <c r="DKO92" s="126"/>
      <c r="DKP92" s="126"/>
      <c r="DKQ92" s="126"/>
      <c r="DKR92" s="126"/>
      <c r="DKS92" s="126"/>
      <c r="DKT92" s="126"/>
      <c r="DKU92" s="126"/>
      <c r="DKV92" s="126"/>
      <c r="DKW92" s="126"/>
      <c r="DKX92" s="126"/>
      <c r="DKY92" s="126"/>
      <c r="DKZ92" s="126"/>
      <c r="DLA92" s="126"/>
      <c r="DLB92" s="126"/>
      <c r="DLC92" s="126"/>
      <c r="DLD92" s="126"/>
      <c r="DLE92" s="126"/>
      <c r="DLF92" s="126"/>
      <c r="DLG92" s="126"/>
      <c r="DLH92" s="126"/>
      <c r="DLI92" s="126"/>
      <c r="DLJ92" s="126"/>
      <c r="DLK92" s="126"/>
      <c r="DLL92" s="126"/>
      <c r="DLM92" s="126"/>
      <c r="DLN92" s="126"/>
      <c r="DLO92" s="126"/>
      <c r="DLP92" s="126"/>
      <c r="DLQ92" s="126"/>
      <c r="DLR92" s="126"/>
      <c r="DLS92" s="126"/>
      <c r="DLT92" s="126"/>
      <c r="DLU92" s="126"/>
      <c r="DLV92" s="126"/>
      <c r="DLW92" s="126"/>
      <c r="DLX92" s="126"/>
      <c r="DLY92" s="126"/>
      <c r="DLZ92" s="126"/>
      <c r="DMA92" s="126"/>
      <c r="DMB92" s="126"/>
      <c r="DMC92" s="126"/>
      <c r="DMD92" s="126"/>
      <c r="DME92" s="126"/>
      <c r="DMF92" s="126"/>
      <c r="DMG92" s="126"/>
      <c r="DMH92" s="126"/>
      <c r="DMI92" s="126"/>
      <c r="DMJ92" s="126"/>
      <c r="DMK92" s="126"/>
      <c r="DML92" s="126"/>
      <c r="DMM92" s="126"/>
      <c r="DMN92" s="126"/>
      <c r="DMO92" s="126"/>
      <c r="DMP92" s="126"/>
      <c r="DMQ92" s="126"/>
      <c r="DMR92" s="126"/>
      <c r="DMS92" s="126"/>
      <c r="DMT92" s="126"/>
      <c r="DMU92" s="126"/>
      <c r="DMV92" s="126"/>
      <c r="DMW92" s="126"/>
      <c r="DMX92" s="126"/>
      <c r="DMY92" s="126"/>
      <c r="DMZ92" s="126"/>
      <c r="DNA92" s="126"/>
      <c r="DNB92" s="126"/>
      <c r="DNC92" s="126"/>
      <c r="DND92" s="126"/>
      <c r="DNE92" s="126"/>
      <c r="DNF92" s="126"/>
      <c r="DNG92" s="126"/>
      <c r="DNH92" s="126"/>
      <c r="DNI92" s="126"/>
      <c r="DNJ92" s="126"/>
      <c r="DNK92" s="126"/>
      <c r="DNL92" s="126"/>
      <c r="DNM92" s="126"/>
      <c r="DNN92" s="126"/>
      <c r="DNO92" s="126"/>
      <c r="DNP92" s="126"/>
      <c r="DNQ92" s="126"/>
      <c r="DNR92" s="126"/>
      <c r="DNS92" s="126"/>
      <c r="DNT92" s="126"/>
      <c r="DNU92" s="126"/>
      <c r="DNV92" s="126"/>
      <c r="DNW92" s="126"/>
      <c r="DNX92" s="126"/>
      <c r="DNY92" s="126"/>
      <c r="DNZ92" s="126"/>
      <c r="DOA92" s="126"/>
      <c r="DOB92" s="126"/>
      <c r="DOC92" s="126"/>
      <c r="DOD92" s="126"/>
      <c r="DOE92" s="126"/>
      <c r="DOF92" s="126"/>
      <c r="DOG92" s="126"/>
      <c r="DOH92" s="126"/>
      <c r="DOI92" s="126"/>
      <c r="DOJ92" s="126"/>
      <c r="DOK92" s="126"/>
      <c r="DOL92" s="126"/>
      <c r="DOM92" s="126"/>
      <c r="DON92" s="126"/>
      <c r="DOO92" s="126"/>
      <c r="DOP92" s="126"/>
      <c r="DOQ92" s="126"/>
      <c r="DOR92" s="126"/>
      <c r="DOS92" s="126"/>
      <c r="DOT92" s="126"/>
      <c r="DOU92" s="126"/>
      <c r="DOV92" s="126"/>
      <c r="DOW92" s="126"/>
      <c r="DOX92" s="126"/>
      <c r="DOY92" s="126"/>
      <c r="DOZ92" s="126"/>
      <c r="DPA92" s="126"/>
      <c r="DPB92" s="126"/>
      <c r="DPC92" s="126"/>
      <c r="DPD92" s="126"/>
      <c r="DPE92" s="126"/>
      <c r="DPF92" s="126"/>
      <c r="DPG92" s="126"/>
      <c r="DPH92" s="126"/>
      <c r="DPI92" s="126"/>
      <c r="DPJ92" s="126"/>
      <c r="DPK92" s="126"/>
      <c r="DPL92" s="126"/>
      <c r="DPM92" s="126"/>
      <c r="DPN92" s="126"/>
      <c r="DPO92" s="126"/>
      <c r="DPP92" s="126"/>
      <c r="DPQ92" s="126"/>
      <c r="DPR92" s="126"/>
      <c r="DPS92" s="126"/>
      <c r="DPT92" s="126"/>
      <c r="DPU92" s="126"/>
      <c r="DPV92" s="126"/>
      <c r="DPW92" s="126"/>
      <c r="DPX92" s="126"/>
      <c r="DPY92" s="126"/>
      <c r="DPZ92" s="126"/>
      <c r="DQA92" s="126"/>
      <c r="DQB92" s="126"/>
      <c r="DQC92" s="126"/>
      <c r="DQD92" s="126"/>
      <c r="DQE92" s="126"/>
      <c r="DQF92" s="126"/>
      <c r="DQG92" s="126"/>
      <c r="DQH92" s="126"/>
      <c r="DQI92" s="126"/>
      <c r="DQJ92" s="126"/>
      <c r="DQK92" s="126"/>
      <c r="DQL92" s="126"/>
      <c r="DQM92" s="126"/>
      <c r="DQN92" s="126"/>
      <c r="DQO92" s="126"/>
      <c r="DQP92" s="126"/>
      <c r="DQQ92" s="126"/>
      <c r="DQR92" s="126"/>
      <c r="DQS92" s="126"/>
      <c r="DQT92" s="126"/>
      <c r="DQU92" s="126"/>
      <c r="DQV92" s="126"/>
      <c r="DQW92" s="126"/>
      <c r="DQX92" s="126"/>
      <c r="DQY92" s="126"/>
      <c r="DQZ92" s="126"/>
      <c r="DRA92" s="126"/>
      <c r="DRB92" s="126"/>
      <c r="DRC92" s="126"/>
      <c r="DRD92" s="126"/>
      <c r="DRE92" s="126"/>
      <c r="DRF92" s="126"/>
      <c r="DRG92" s="126"/>
      <c r="DRH92" s="126"/>
      <c r="DRI92" s="126"/>
      <c r="DRJ92" s="126"/>
      <c r="DRK92" s="126"/>
      <c r="DRL92" s="126"/>
      <c r="DRM92" s="126"/>
      <c r="DRN92" s="126"/>
      <c r="DRO92" s="126"/>
      <c r="DRP92" s="126"/>
      <c r="DRQ92" s="126"/>
      <c r="DRR92" s="126"/>
      <c r="DRS92" s="126"/>
      <c r="DRT92" s="126"/>
      <c r="DRU92" s="126"/>
      <c r="DRV92" s="126"/>
      <c r="DRW92" s="126"/>
      <c r="DRX92" s="126"/>
      <c r="DRY92" s="126"/>
      <c r="DRZ92" s="126"/>
      <c r="DSA92" s="126"/>
      <c r="DSB92" s="126"/>
      <c r="DSC92" s="126"/>
      <c r="DSD92" s="126"/>
      <c r="DSE92" s="126"/>
      <c r="DSF92" s="126"/>
      <c r="DSG92" s="126"/>
      <c r="DSH92" s="126"/>
      <c r="DSI92" s="126"/>
      <c r="DSJ92" s="126"/>
      <c r="DSK92" s="126"/>
      <c r="DSL92" s="126"/>
      <c r="DSM92" s="126"/>
      <c r="DSN92" s="126"/>
      <c r="DSO92" s="126"/>
      <c r="DSP92" s="126"/>
      <c r="DSQ92" s="126"/>
      <c r="DSR92" s="126"/>
      <c r="DSS92" s="126"/>
      <c r="DST92" s="126"/>
      <c r="DSU92" s="126"/>
      <c r="DSV92" s="126"/>
      <c r="DSW92" s="126"/>
      <c r="DSX92" s="126"/>
      <c r="DSY92" s="126"/>
      <c r="DSZ92" s="126"/>
      <c r="DTA92" s="126"/>
      <c r="DTB92" s="126"/>
      <c r="DTC92" s="126"/>
      <c r="DTD92" s="126"/>
      <c r="DTE92" s="126"/>
      <c r="DTF92" s="126"/>
      <c r="DTG92" s="126"/>
      <c r="DTH92" s="126"/>
      <c r="DTI92" s="126"/>
      <c r="DTJ92" s="126"/>
      <c r="DTK92" s="126"/>
      <c r="DTL92" s="126"/>
      <c r="DTM92" s="126"/>
      <c r="DTN92" s="126"/>
      <c r="DTO92" s="126"/>
      <c r="DTP92" s="126"/>
      <c r="DTQ92" s="126"/>
      <c r="DTR92" s="126"/>
      <c r="DTS92" s="126"/>
      <c r="DTT92" s="126"/>
      <c r="DTU92" s="126"/>
      <c r="DTV92" s="126"/>
      <c r="DTW92" s="126"/>
      <c r="DTX92" s="126"/>
      <c r="DTY92" s="126"/>
      <c r="DTZ92" s="126"/>
      <c r="DUA92" s="126"/>
      <c r="DUB92" s="126"/>
      <c r="DUC92" s="126"/>
      <c r="DUD92" s="126"/>
      <c r="DUE92" s="126"/>
      <c r="DUF92" s="126"/>
      <c r="DUG92" s="126"/>
      <c r="DUH92" s="126"/>
      <c r="DUI92" s="126"/>
      <c r="DUJ92" s="126"/>
      <c r="DUK92" s="126"/>
      <c r="DUL92" s="126"/>
      <c r="DUM92" s="126"/>
      <c r="DUN92" s="126"/>
      <c r="DUO92" s="126"/>
      <c r="DUP92" s="126"/>
      <c r="DUQ92" s="126"/>
      <c r="DUR92" s="126"/>
      <c r="DUS92" s="126"/>
      <c r="DUT92" s="126"/>
      <c r="DUU92" s="126"/>
      <c r="DUV92" s="126"/>
      <c r="DUW92" s="126"/>
      <c r="DUX92" s="126"/>
      <c r="DUY92" s="126"/>
      <c r="DUZ92" s="126"/>
      <c r="DVA92" s="126"/>
      <c r="DVB92" s="126"/>
      <c r="DVC92" s="126"/>
      <c r="DVD92" s="126"/>
      <c r="DVE92" s="126"/>
      <c r="DVF92" s="126"/>
      <c r="DVG92" s="126"/>
      <c r="DVH92" s="126"/>
      <c r="DVI92" s="126"/>
      <c r="DVJ92" s="126"/>
      <c r="DVK92" s="126"/>
      <c r="DVL92" s="126"/>
      <c r="DVM92" s="126"/>
      <c r="DVN92" s="126"/>
      <c r="DVO92" s="126"/>
      <c r="DVP92" s="126"/>
      <c r="DVQ92" s="126"/>
      <c r="DVR92" s="126"/>
      <c r="DVS92" s="126"/>
      <c r="DVT92" s="126"/>
      <c r="DVU92" s="126"/>
      <c r="DVV92" s="126"/>
      <c r="DVW92" s="126"/>
      <c r="DVX92" s="126"/>
      <c r="DVY92" s="126"/>
      <c r="DVZ92" s="126"/>
      <c r="DWA92" s="126"/>
      <c r="DWB92" s="126"/>
      <c r="DWC92" s="126"/>
      <c r="DWD92" s="126"/>
      <c r="DWE92" s="126"/>
      <c r="DWF92" s="126"/>
      <c r="DWG92" s="126"/>
      <c r="DWH92" s="126"/>
      <c r="DWI92" s="126"/>
      <c r="DWJ92" s="126"/>
      <c r="DWK92" s="126"/>
      <c r="DWL92" s="126"/>
      <c r="DWM92" s="126"/>
      <c r="DWN92" s="126"/>
      <c r="DWO92" s="126"/>
      <c r="DWP92" s="126"/>
      <c r="DWQ92" s="126"/>
      <c r="DWR92" s="126"/>
      <c r="DWS92" s="126"/>
      <c r="DWT92" s="126"/>
      <c r="DWU92" s="126"/>
      <c r="DWV92" s="126"/>
      <c r="DWW92" s="126"/>
      <c r="DWX92" s="126"/>
      <c r="DWY92" s="126"/>
      <c r="DWZ92" s="126"/>
      <c r="DXA92" s="126"/>
      <c r="DXB92" s="126"/>
      <c r="DXC92" s="126"/>
      <c r="DXD92" s="126"/>
      <c r="DXE92" s="126"/>
      <c r="DXF92" s="126"/>
      <c r="DXG92" s="126"/>
      <c r="DXH92" s="126"/>
      <c r="DXI92" s="126"/>
      <c r="DXJ92" s="126"/>
      <c r="DXK92" s="126"/>
      <c r="DXL92" s="126"/>
      <c r="DXM92" s="126"/>
      <c r="DXN92" s="126"/>
      <c r="DXO92" s="126"/>
      <c r="DXP92" s="126"/>
      <c r="DXQ92" s="126"/>
      <c r="DXR92" s="126"/>
      <c r="DXS92" s="126"/>
      <c r="DXT92" s="126"/>
      <c r="DXU92" s="126"/>
      <c r="DXV92" s="126"/>
      <c r="DXW92" s="126"/>
      <c r="DXX92" s="126"/>
      <c r="DXY92" s="126"/>
      <c r="DXZ92" s="126"/>
      <c r="DYA92" s="126"/>
      <c r="DYB92" s="126"/>
      <c r="DYC92" s="126"/>
      <c r="DYD92" s="126"/>
      <c r="DYE92" s="126"/>
      <c r="DYF92" s="126"/>
      <c r="DYG92" s="126"/>
      <c r="DYH92" s="126"/>
      <c r="DYI92" s="126"/>
      <c r="DYJ92" s="126"/>
      <c r="DYK92" s="126"/>
      <c r="DYL92" s="126"/>
      <c r="DYM92" s="126"/>
      <c r="DYN92" s="126"/>
      <c r="DYO92" s="126"/>
      <c r="DYP92" s="126"/>
      <c r="DYQ92" s="126"/>
      <c r="DYR92" s="126"/>
      <c r="DYS92" s="126"/>
      <c r="DYT92" s="126"/>
      <c r="DYU92" s="126"/>
      <c r="DYV92" s="126"/>
      <c r="DYW92" s="126"/>
      <c r="DYX92" s="126"/>
      <c r="DYY92" s="126"/>
      <c r="DYZ92" s="126"/>
      <c r="DZA92" s="126"/>
      <c r="DZB92" s="126"/>
      <c r="DZC92" s="126"/>
      <c r="DZD92" s="126"/>
      <c r="DZE92" s="126"/>
      <c r="DZF92" s="126"/>
      <c r="DZG92" s="126"/>
      <c r="DZH92" s="126"/>
      <c r="DZI92" s="126"/>
      <c r="DZJ92" s="126"/>
      <c r="DZK92" s="126"/>
      <c r="DZL92" s="126"/>
      <c r="DZM92" s="126"/>
      <c r="DZN92" s="126"/>
      <c r="DZO92" s="126"/>
      <c r="DZP92" s="126"/>
      <c r="DZQ92" s="126"/>
      <c r="DZR92" s="126"/>
      <c r="DZS92" s="126"/>
      <c r="DZT92" s="126"/>
      <c r="DZU92" s="126"/>
      <c r="DZV92" s="126"/>
      <c r="DZW92" s="126"/>
      <c r="DZX92" s="126"/>
      <c r="DZY92" s="126"/>
      <c r="DZZ92" s="126"/>
      <c r="EAA92" s="126"/>
      <c r="EAB92" s="126"/>
      <c r="EAC92" s="126"/>
      <c r="EAD92" s="126"/>
      <c r="EAE92" s="126"/>
      <c r="EAF92" s="126"/>
      <c r="EAG92" s="126"/>
      <c r="EAH92" s="126"/>
      <c r="EAI92" s="126"/>
      <c r="EAJ92" s="126"/>
      <c r="EAK92" s="126"/>
      <c r="EAL92" s="126"/>
      <c r="EAM92" s="126"/>
      <c r="EAN92" s="126"/>
      <c r="EAO92" s="126"/>
      <c r="EAP92" s="126"/>
      <c r="EAQ92" s="126"/>
      <c r="EAR92" s="126"/>
      <c r="EAS92" s="126"/>
      <c r="EAT92" s="126"/>
      <c r="EAU92" s="126"/>
      <c r="EAV92" s="126"/>
      <c r="EAW92" s="126"/>
      <c r="EAX92" s="126"/>
      <c r="EAY92" s="126"/>
      <c r="EAZ92" s="126"/>
      <c r="EBA92" s="126"/>
      <c r="EBB92" s="126"/>
      <c r="EBC92" s="126"/>
      <c r="EBD92" s="126"/>
      <c r="EBE92" s="126"/>
      <c r="EBF92" s="126"/>
      <c r="EBG92" s="126"/>
      <c r="EBH92" s="126"/>
      <c r="EBI92" s="126"/>
      <c r="EBJ92" s="126"/>
      <c r="EBK92" s="126"/>
      <c r="EBL92" s="126"/>
      <c r="EBM92" s="126"/>
      <c r="EBN92" s="126"/>
      <c r="EBO92" s="126"/>
      <c r="EBP92" s="126"/>
      <c r="EBQ92" s="126"/>
      <c r="EBR92" s="126"/>
      <c r="EBS92" s="126"/>
      <c r="EBT92" s="126"/>
      <c r="EBU92" s="126"/>
      <c r="EBV92" s="126"/>
      <c r="EBW92" s="126"/>
      <c r="EBX92" s="126"/>
      <c r="EBY92" s="126"/>
      <c r="EBZ92" s="126"/>
      <c r="ECA92" s="126"/>
      <c r="ECB92" s="126"/>
      <c r="ECC92" s="126"/>
      <c r="ECD92" s="126"/>
      <c r="ECE92" s="126"/>
      <c r="ECF92" s="126"/>
      <c r="ECG92" s="126"/>
      <c r="ECH92" s="126"/>
      <c r="ECI92" s="126"/>
      <c r="ECJ92" s="126"/>
      <c r="ECK92" s="126"/>
      <c r="ECL92" s="126"/>
      <c r="ECM92" s="126"/>
      <c r="ECN92" s="126"/>
      <c r="ECO92" s="126"/>
      <c r="ECP92" s="126"/>
      <c r="ECQ92" s="126"/>
      <c r="ECR92" s="126"/>
      <c r="ECS92" s="126"/>
      <c r="ECT92" s="126"/>
      <c r="ECU92" s="126"/>
      <c r="ECV92" s="126"/>
      <c r="ECW92" s="126"/>
      <c r="ECX92" s="126"/>
      <c r="ECY92" s="126"/>
      <c r="ECZ92" s="126"/>
      <c r="EDA92" s="126"/>
      <c r="EDB92" s="126"/>
      <c r="EDC92" s="126"/>
      <c r="EDD92" s="126"/>
      <c r="EDE92" s="126"/>
      <c r="EDF92" s="126"/>
      <c r="EDG92" s="126"/>
      <c r="EDH92" s="126"/>
      <c r="EDI92" s="126"/>
      <c r="EDJ92" s="126"/>
      <c r="EDK92" s="126"/>
      <c r="EDL92" s="126"/>
      <c r="EDM92" s="126"/>
      <c r="EDN92" s="126"/>
      <c r="EDO92" s="126"/>
      <c r="EDP92" s="126"/>
      <c r="EDQ92" s="126"/>
      <c r="EDR92" s="126"/>
      <c r="EDS92" s="126"/>
      <c r="EDT92" s="126"/>
      <c r="EDU92" s="126"/>
      <c r="EDV92" s="126"/>
      <c r="EDW92" s="126"/>
      <c r="EDX92" s="126"/>
      <c r="EDY92" s="126"/>
      <c r="EDZ92" s="126"/>
      <c r="EEA92" s="126"/>
      <c r="EEB92" s="126"/>
      <c r="EEC92" s="126"/>
      <c r="EED92" s="126"/>
      <c r="EEE92" s="126"/>
      <c r="EEF92" s="126"/>
      <c r="EEG92" s="126"/>
      <c r="EEH92" s="126"/>
      <c r="EEI92" s="126"/>
      <c r="EEJ92" s="126"/>
      <c r="EEK92" s="126"/>
      <c r="EEL92" s="126"/>
      <c r="EEM92" s="126"/>
      <c r="EEN92" s="126"/>
      <c r="EEO92" s="126"/>
      <c r="EEP92" s="126"/>
      <c r="EEQ92" s="126"/>
      <c r="EER92" s="126"/>
      <c r="EES92" s="126"/>
      <c r="EET92" s="126"/>
      <c r="EEU92" s="126"/>
      <c r="EEV92" s="126"/>
      <c r="EEW92" s="126"/>
      <c r="EEX92" s="126"/>
      <c r="EEY92" s="126"/>
      <c r="EEZ92" s="126"/>
      <c r="EFA92" s="126"/>
      <c r="EFB92" s="126"/>
      <c r="EFC92" s="126"/>
      <c r="EFD92" s="126"/>
      <c r="EFE92" s="126"/>
      <c r="EFF92" s="126"/>
      <c r="EFG92" s="126"/>
      <c r="EFH92" s="126"/>
      <c r="EFI92" s="126"/>
      <c r="EFJ92" s="126"/>
      <c r="EFK92" s="126"/>
      <c r="EFL92" s="126"/>
      <c r="EFM92" s="126"/>
      <c r="EFN92" s="126"/>
      <c r="EFO92" s="126"/>
      <c r="EFP92" s="126"/>
      <c r="EFQ92" s="126"/>
      <c r="EFR92" s="126"/>
      <c r="EFS92" s="126"/>
      <c r="EFT92" s="126"/>
      <c r="EFU92" s="126"/>
      <c r="EFV92" s="126"/>
      <c r="EFW92" s="126"/>
      <c r="EFX92" s="126"/>
      <c r="EFY92" s="126"/>
      <c r="EFZ92" s="126"/>
      <c r="EGA92" s="126"/>
      <c r="EGB92" s="126"/>
      <c r="EGC92" s="126"/>
      <c r="EGD92" s="126"/>
      <c r="EGE92" s="126"/>
      <c r="EGF92" s="126"/>
      <c r="EGG92" s="126"/>
      <c r="EGH92" s="126"/>
      <c r="EGI92" s="126"/>
      <c r="EGJ92" s="126"/>
      <c r="EGK92" s="126"/>
      <c r="EGL92" s="126"/>
      <c r="EGM92" s="126"/>
      <c r="EGN92" s="126"/>
      <c r="EGO92" s="126"/>
      <c r="EGP92" s="126"/>
      <c r="EGQ92" s="126"/>
      <c r="EGR92" s="126"/>
      <c r="EGS92" s="126"/>
      <c r="EGT92" s="126"/>
      <c r="EGU92" s="126"/>
      <c r="EGV92" s="126"/>
      <c r="EGW92" s="126"/>
      <c r="EGX92" s="126"/>
      <c r="EGY92" s="126"/>
      <c r="EGZ92" s="126"/>
      <c r="EHA92" s="126"/>
      <c r="EHB92" s="126"/>
      <c r="EHC92" s="126"/>
      <c r="EHD92" s="126"/>
      <c r="EHE92" s="126"/>
      <c r="EHF92" s="126"/>
      <c r="EHG92" s="126"/>
      <c r="EHH92" s="126"/>
      <c r="EHI92" s="126"/>
      <c r="EHJ92" s="126"/>
      <c r="EHK92" s="126"/>
      <c r="EHL92" s="126"/>
      <c r="EHM92" s="126"/>
      <c r="EHN92" s="126"/>
      <c r="EHO92" s="126"/>
      <c r="EHP92" s="126"/>
      <c r="EHQ92" s="126"/>
      <c r="EHR92" s="126"/>
      <c r="EHS92" s="126"/>
      <c r="EHT92" s="126"/>
      <c r="EHU92" s="126"/>
      <c r="EHV92" s="126"/>
      <c r="EHW92" s="126"/>
      <c r="EHX92" s="126"/>
      <c r="EHY92" s="126"/>
      <c r="EHZ92" s="126"/>
      <c r="EIA92" s="126"/>
      <c r="EIB92" s="126"/>
      <c r="EIC92" s="126"/>
      <c r="EID92" s="126"/>
      <c r="EIE92" s="126"/>
      <c r="EIF92" s="126"/>
      <c r="EIG92" s="126"/>
      <c r="EIH92" s="126"/>
      <c r="EII92" s="126"/>
      <c r="EIJ92" s="126"/>
      <c r="EIK92" s="126"/>
      <c r="EIL92" s="126"/>
      <c r="EIM92" s="126"/>
      <c r="EIN92" s="126"/>
      <c r="EIO92" s="126"/>
      <c r="EIP92" s="126"/>
      <c r="EIQ92" s="126"/>
      <c r="EIR92" s="126"/>
      <c r="EIS92" s="126"/>
      <c r="EIT92" s="126"/>
      <c r="EIU92" s="126"/>
      <c r="EIV92" s="126"/>
      <c r="EIW92" s="126"/>
      <c r="EIX92" s="126"/>
      <c r="EIY92" s="126"/>
      <c r="EIZ92" s="126"/>
      <c r="EJA92" s="126"/>
      <c r="EJB92" s="126"/>
      <c r="EJC92" s="126"/>
      <c r="EJD92" s="126"/>
      <c r="EJE92" s="126"/>
      <c r="EJF92" s="126"/>
      <c r="EJG92" s="126"/>
      <c r="EJH92" s="126"/>
      <c r="EJI92" s="126"/>
      <c r="EJJ92" s="126"/>
      <c r="EJK92" s="126"/>
      <c r="EJL92" s="126"/>
      <c r="EJM92" s="126"/>
      <c r="EJN92" s="126"/>
      <c r="EJO92" s="126"/>
      <c r="EJP92" s="126"/>
      <c r="EJQ92" s="126"/>
      <c r="EJR92" s="126"/>
      <c r="EJS92" s="126"/>
      <c r="EJT92" s="126"/>
      <c r="EJU92" s="126"/>
      <c r="EJV92" s="126"/>
      <c r="EJW92" s="126"/>
      <c r="EJX92" s="126"/>
      <c r="EJY92" s="126"/>
      <c r="EJZ92" s="126"/>
      <c r="EKA92" s="126"/>
      <c r="EKB92" s="126"/>
      <c r="EKC92" s="126"/>
      <c r="EKD92" s="126"/>
      <c r="EKE92" s="126"/>
      <c r="EKF92" s="126"/>
      <c r="EKG92" s="126"/>
      <c r="EKH92" s="126"/>
      <c r="EKI92" s="126"/>
      <c r="EKJ92" s="126"/>
      <c r="EKK92" s="126"/>
      <c r="EKL92" s="126"/>
      <c r="EKM92" s="126"/>
      <c r="EKN92" s="126"/>
      <c r="EKO92" s="126"/>
      <c r="EKP92" s="126"/>
      <c r="EKQ92" s="126"/>
      <c r="EKR92" s="126"/>
      <c r="EKS92" s="126"/>
      <c r="EKT92" s="126"/>
      <c r="EKU92" s="126"/>
      <c r="EKV92" s="126"/>
      <c r="EKW92" s="126"/>
      <c r="EKX92" s="126"/>
      <c r="EKY92" s="126"/>
      <c r="EKZ92" s="126"/>
      <c r="ELA92" s="126"/>
      <c r="ELB92" s="126"/>
      <c r="ELC92" s="126"/>
      <c r="ELD92" s="126"/>
      <c r="ELE92" s="126"/>
      <c r="ELF92" s="126"/>
      <c r="ELG92" s="126"/>
      <c r="ELH92" s="126"/>
      <c r="ELI92" s="126"/>
      <c r="ELJ92" s="126"/>
      <c r="ELK92" s="126"/>
      <c r="ELL92" s="126"/>
      <c r="ELM92" s="126"/>
      <c r="ELN92" s="126"/>
      <c r="ELO92" s="126"/>
      <c r="ELP92" s="126"/>
      <c r="ELQ92" s="126"/>
      <c r="ELR92" s="126"/>
      <c r="ELS92" s="126"/>
      <c r="ELT92" s="126"/>
      <c r="ELU92" s="126"/>
      <c r="ELV92" s="126"/>
      <c r="ELW92" s="126"/>
      <c r="ELX92" s="126"/>
      <c r="ELY92" s="126"/>
      <c r="ELZ92" s="126"/>
      <c r="EMA92" s="126"/>
      <c r="EMB92" s="126"/>
      <c r="EMC92" s="126"/>
      <c r="EMD92" s="126"/>
      <c r="EME92" s="126"/>
      <c r="EMF92" s="126"/>
      <c r="EMG92" s="126"/>
      <c r="EMH92" s="126"/>
      <c r="EMI92" s="126"/>
      <c r="EMJ92" s="126"/>
      <c r="EMK92" s="126"/>
      <c r="EML92" s="126"/>
      <c r="EMM92" s="126"/>
      <c r="EMN92" s="126"/>
      <c r="EMO92" s="126"/>
      <c r="EMP92" s="126"/>
      <c r="EMQ92" s="126"/>
      <c r="EMR92" s="126"/>
      <c r="EMS92" s="126"/>
      <c r="EMT92" s="126"/>
      <c r="EMU92" s="126"/>
      <c r="EMV92" s="126"/>
      <c r="EMW92" s="126"/>
      <c r="EMX92" s="126"/>
      <c r="EMY92" s="126"/>
      <c r="EMZ92" s="126"/>
      <c r="ENA92" s="126"/>
      <c r="ENB92" s="126"/>
      <c r="ENC92" s="126"/>
      <c r="END92" s="126"/>
      <c r="ENE92" s="126"/>
      <c r="ENF92" s="126"/>
      <c r="ENG92" s="126"/>
      <c r="ENH92" s="126"/>
      <c r="ENI92" s="126"/>
      <c r="ENJ92" s="126"/>
      <c r="ENK92" s="126"/>
      <c r="ENL92" s="126"/>
      <c r="ENM92" s="126"/>
      <c r="ENN92" s="126"/>
      <c r="ENO92" s="126"/>
      <c r="ENP92" s="126"/>
      <c r="ENQ92" s="126"/>
      <c r="ENR92" s="126"/>
      <c r="ENS92" s="126"/>
      <c r="ENT92" s="126"/>
      <c r="ENU92" s="126"/>
      <c r="ENV92" s="126"/>
      <c r="ENW92" s="126"/>
      <c r="ENX92" s="126"/>
      <c r="ENY92" s="126"/>
      <c r="ENZ92" s="126"/>
      <c r="EOA92" s="126"/>
      <c r="EOB92" s="126"/>
      <c r="EOC92" s="126"/>
      <c r="EOD92" s="126"/>
      <c r="EOE92" s="126"/>
      <c r="EOF92" s="126"/>
      <c r="EOG92" s="126"/>
      <c r="EOH92" s="126"/>
      <c r="EOI92" s="126"/>
      <c r="EOJ92" s="126"/>
      <c r="EOK92" s="126"/>
      <c r="EOL92" s="126"/>
      <c r="EOM92" s="126"/>
      <c r="EON92" s="126"/>
      <c r="EOO92" s="126"/>
      <c r="EOP92" s="126"/>
      <c r="EOQ92" s="126"/>
      <c r="EOR92" s="126"/>
      <c r="EOS92" s="126"/>
      <c r="EOT92" s="126"/>
      <c r="EOU92" s="126"/>
      <c r="EOV92" s="126"/>
      <c r="EOW92" s="126"/>
      <c r="EOX92" s="126"/>
      <c r="EOY92" s="126"/>
      <c r="EOZ92" s="126"/>
      <c r="EPA92" s="126"/>
      <c r="EPB92" s="126"/>
      <c r="EPC92" s="126"/>
      <c r="EPD92" s="126"/>
      <c r="EPE92" s="126"/>
      <c r="EPF92" s="126"/>
      <c r="EPG92" s="126"/>
      <c r="EPH92" s="126"/>
      <c r="EPI92" s="126"/>
      <c r="EPJ92" s="126"/>
      <c r="EPK92" s="126"/>
      <c r="EPL92" s="126"/>
      <c r="EPM92" s="126"/>
      <c r="EPN92" s="126"/>
      <c r="EPO92" s="126"/>
      <c r="EPP92" s="126"/>
      <c r="EPQ92" s="126"/>
      <c r="EPR92" s="126"/>
      <c r="EPS92" s="126"/>
      <c r="EPT92" s="126"/>
      <c r="EPU92" s="126"/>
      <c r="EPV92" s="126"/>
      <c r="EPW92" s="126"/>
      <c r="EPX92" s="126"/>
      <c r="EPY92" s="126"/>
      <c r="EPZ92" s="126"/>
      <c r="EQA92" s="126"/>
      <c r="EQB92" s="126"/>
      <c r="EQC92" s="126"/>
      <c r="EQD92" s="126"/>
      <c r="EQE92" s="126"/>
      <c r="EQF92" s="126"/>
      <c r="EQG92" s="126"/>
      <c r="EQH92" s="126"/>
      <c r="EQI92" s="126"/>
      <c r="EQJ92" s="126"/>
      <c r="EQK92" s="126"/>
      <c r="EQL92" s="126"/>
      <c r="EQM92" s="126"/>
      <c r="EQN92" s="126"/>
      <c r="EQO92" s="126"/>
      <c r="EQP92" s="126"/>
      <c r="EQQ92" s="126"/>
      <c r="EQR92" s="126"/>
      <c r="EQS92" s="126"/>
      <c r="EQT92" s="126"/>
      <c r="EQU92" s="126"/>
      <c r="EQV92" s="126"/>
      <c r="EQW92" s="126"/>
      <c r="EQX92" s="126"/>
      <c r="EQY92" s="126"/>
      <c r="EQZ92" s="126"/>
      <c r="ERA92" s="126"/>
      <c r="ERB92" s="126"/>
      <c r="ERC92" s="126"/>
      <c r="ERD92" s="126"/>
      <c r="ERE92" s="126"/>
      <c r="ERF92" s="126"/>
      <c r="ERG92" s="126"/>
      <c r="ERH92" s="126"/>
      <c r="ERI92" s="126"/>
      <c r="ERJ92" s="126"/>
      <c r="ERK92" s="126"/>
      <c r="ERL92" s="126"/>
      <c r="ERM92" s="126"/>
      <c r="ERN92" s="126"/>
      <c r="ERO92" s="126"/>
      <c r="ERP92" s="126"/>
      <c r="ERQ92" s="126"/>
      <c r="ERR92" s="126"/>
      <c r="ERS92" s="126"/>
      <c r="ERT92" s="126"/>
      <c r="ERU92" s="126"/>
      <c r="ERV92" s="126"/>
      <c r="ERW92" s="126"/>
      <c r="ERX92" s="126"/>
      <c r="ERY92" s="126"/>
      <c r="ERZ92" s="126"/>
      <c r="ESA92" s="126"/>
      <c r="ESB92" s="126"/>
      <c r="ESC92" s="126"/>
      <c r="ESD92" s="126"/>
      <c r="ESE92" s="126"/>
      <c r="ESF92" s="126"/>
      <c r="ESG92" s="126"/>
      <c r="ESH92" s="126"/>
      <c r="ESI92" s="126"/>
      <c r="ESJ92" s="126"/>
      <c r="ESK92" s="126"/>
      <c r="ESL92" s="126"/>
      <c r="ESM92" s="126"/>
      <c r="ESN92" s="126"/>
      <c r="ESO92" s="126"/>
      <c r="ESP92" s="126"/>
      <c r="ESQ92" s="126"/>
      <c r="ESR92" s="126"/>
      <c r="ESS92" s="126"/>
      <c r="EST92" s="126"/>
      <c r="ESU92" s="126"/>
      <c r="ESV92" s="126"/>
      <c r="ESW92" s="126"/>
      <c r="ESX92" s="126"/>
      <c r="ESY92" s="126"/>
      <c r="ESZ92" s="126"/>
      <c r="ETA92" s="126"/>
      <c r="ETB92" s="126"/>
      <c r="ETC92" s="126"/>
      <c r="ETD92" s="126"/>
      <c r="ETE92" s="126"/>
      <c r="ETF92" s="126"/>
      <c r="ETG92" s="126"/>
      <c r="ETH92" s="126"/>
      <c r="ETI92" s="126"/>
      <c r="ETJ92" s="126"/>
      <c r="ETK92" s="126"/>
      <c r="ETL92" s="126"/>
      <c r="ETM92" s="126"/>
      <c r="ETN92" s="126"/>
      <c r="ETO92" s="126"/>
      <c r="ETP92" s="126"/>
      <c r="ETQ92" s="126"/>
      <c r="ETR92" s="126"/>
      <c r="ETS92" s="126"/>
      <c r="ETT92" s="126"/>
      <c r="ETU92" s="126"/>
      <c r="ETV92" s="126"/>
      <c r="ETW92" s="126"/>
      <c r="ETX92" s="126"/>
      <c r="ETY92" s="126"/>
      <c r="ETZ92" s="126"/>
      <c r="EUA92" s="126"/>
      <c r="EUB92" s="126"/>
      <c r="EUC92" s="126"/>
      <c r="EUD92" s="126"/>
      <c r="EUE92" s="126"/>
      <c r="EUF92" s="126"/>
      <c r="EUG92" s="126"/>
      <c r="EUH92" s="126"/>
      <c r="EUI92" s="126"/>
      <c r="EUJ92" s="126"/>
      <c r="EUK92" s="126"/>
      <c r="EUL92" s="126"/>
      <c r="EUM92" s="126"/>
      <c r="EUN92" s="126"/>
      <c r="EUO92" s="126"/>
      <c r="EUP92" s="126"/>
      <c r="EUQ92" s="126"/>
      <c r="EUR92" s="126"/>
      <c r="EUS92" s="126"/>
      <c r="EUT92" s="126"/>
      <c r="EUU92" s="126"/>
      <c r="EUV92" s="126"/>
      <c r="EUW92" s="126"/>
      <c r="EUX92" s="126"/>
      <c r="EUY92" s="126"/>
      <c r="EUZ92" s="126"/>
      <c r="EVA92" s="126"/>
      <c r="EVB92" s="126"/>
      <c r="EVC92" s="126"/>
      <c r="EVD92" s="126"/>
      <c r="EVE92" s="126"/>
      <c r="EVF92" s="126"/>
      <c r="EVG92" s="126"/>
      <c r="EVH92" s="126"/>
      <c r="EVI92" s="126"/>
      <c r="EVJ92" s="126"/>
      <c r="EVK92" s="126"/>
      <c r="EVL92" s="126"/>
      <c r="EVM92" s="126"/>
      <c r="EVN92" s="126"/>
      <c r="EVO92" s="126"/>
      <c r="EVP92" s="126"/>
      <c r="EVQ92" s="126"/>
      <c r="EVR92" s="126"/>
      <c r="EVS92" s="126"/>
      <c r="EVT92" s="126"/>
      <c r="EVU92" s="126"/>
      <c r="EVV92" s="126"/>
      <c r="EVW92" s="126"/>
      <c r="EVX92" s="126"/>
      <c r="EVY92" s="126"/>
      <c r="EVZ92" s="126"/>
      <c r="EWA92" s="126"/>
      <c r="EWB92" s="126"/>
      <c r="EWC92" s="126"/>
      <c r="EWD92" s="126"/>
      <c r="EWE92" s="126"/>
      <c r="EWF92" s="126"/>
      <c r="EWG92" s="126"/>
      <c r="EWH92" s="126"/>
      <c r="EWI92" s="126"/>
      <c r="EWJ92" s="126"/>
      <c r="EWK92" s="126"/>
      <c r="EWL92" s="126"/>
      <c r="EWM92" s="126"/>
      <c r="EWN92" s="126"/>
      <c r="EWO92" s="126"/>
      <c r="EWP92" s="126"/>
      <c r="EWQ92" s="126"/>
      <c r="EWR92" s="126"/>
      <c r="EWS92" s="126"/>
      <c r="EWT92" s="126"/>
      <c r="EWU92" s="126"/>
      <c r="EWV92" s="126"/>
      <c r="EWW92" s="126"/>
      <c r="EWX92" s="126"/>
      <c r="EWY92" s="126"/>
      <c r="EWZ92" s="126"/>
      <c r="EXA92" s="126"/>
      <c r="EXB92" s="126"/>
      <c r="EXC92" s="126"/>
      <c r="EXD92" s="126"/>
      <c r="EXE92" s="126"/>
      <c r="EXF92" s="126"/>
      <c r="EXG92" s="126"/>
      <c r="EXH92" s="126"/>
      <c r="EXI92" s="126"/>
      <c r="EXJ92" s="126"/>
      <c r="EXK92" s="126"/>
      <c r="EXL92" s="126"/>
      <c r="EXM92" s="126"/>
      <c r="EXN92" s="126"/>
      <c r="EXO92" s="126"/>
      <c r="EXP92" s="126"/>
      <c r="EXQ92" s="126"/>
      <c r="EXR92" s="126"/>
      <c r="EXS92" s="126"/>
      <c r="EXT92" s="126"/>
      <c r="EXU92" s="126"/>
      <c r="EXV92" s="126"/>
      <c r="EXW92" s="126"/>
      <c r="EXX92" s="126"/>
      <c r="EXY92" s="126"/>
      <c r="EXZ92" s="126"/>
      <c r="EYA92" s="126"/>
      <c r="EYB92" s="126"/>
      <c r="EYC92" s="126"/>
      <c r="EYD92" s="126"/>
      <c r="EYE92" s="126"/>
      <c r="EYF92" s="126"/>
      <c r="EYG92" s="126"/>
      <c r="EYH92" s="126"/>
      <c r="EYI92" s="126"/>
      <c r="EYJ92" s="126"/>
      <c r="EYK92" s="126"/>
      <c r="EYL92" s="126"/>
      <c r="EYM92" s="126"/>
      <c r="EYN92" s="126"/>
      <c r="EYO92" s="126"/>
      <c r="EYP92" s="126"/>
      <c r="EYQ92" s="126"/>
      <c r="EYR92" s="126"/>
      <c r="EYS92" s="126"/>
      <c r="EYT92" s="126"/>
      <c r="EYU92" s="126"/>
      <c r="EYV92" s="126"/>
      <c r="EYW92" s="126"/>
      <c r="EYX92" s="126"/>
      <c r="EYY92" s="126"/>
      <c r="EYZ92" s="126"/>
      <c r="EZA92" s="126"/>
      <c r="EZB92" s="126"/>
      <c r="EZC92" s="126"/>
      <c r="EZD92" s="126"/>
      <c r="EZE92" s="126"/>
      <c r="EZF92" s="126"/>
      <c r="EZG92" s="126"/>
      <c r="EZH92" s="126"/>
      <c r="EZI92" s="126"/>
      <c r="EZJ92" s="126"/>
      <c r="EZK92" s="126"/>
      <c r="EZL92" s="126"/>
      <c r="EZM92" s="126"/>
      <c r="EZN92" s="126"/>
      <c r="EZO92" s="126"/>
      <c r="EZP92" s="126"/>
      <c r="EZQ92" s="126"/>
      <c r="EZR92" s="126"/>
      <c r="EZS92" s="126"/>
      <c r="EZT92" s="126"/>
      <c r="EZU92" s="126"/>
      <c r="EZV92" s="126"/>
      <c r="EZW92" s="126"/>
      <c r="EZX92" s="126"/>
      <c r="EZY92" s="126"/>
      <c r="EZZ92" s="126"/>
      <c r="FAA92" s="126"/>
      <c r="FAB92" s="126"/>
      <c r="FAC92" s="126"/>
      <c r="FAD92" s="126"/>
      <c r="FAE92" s="126"/>
      <c r="FAF92" s="126"/>
      <c r="FAG92" s="126"/>
      <c r="FAH92" s="126"/>
      <c r="FAI92" s="126"/>
      <c r="FAJ92" s="126"/>
      <c r="FAK92" s="126"/>
      <c r="FAL92" s="126"/>
      <c r="FAM92" s="126"/>
      <c r="FAN92" s="126"/>
      <c r="FAO92" s="126"/>
      <c r="FAP92" s="126"/>
      <c r="FAQ92" s="126"/>
      <c r="FAR92" s="126"/>
      <c r="FAS92" s="126"/>
      <c r="FAT92" s="126"/>
      <c r="FAU92" s="126"/>
      <c r="FAV92" s="126"/>
      <c r="FAW92" s="126"/>
      <c r="FAX92" s="126"/>
      <c r="FAY92" s="126"/>
      <c r="FAZ92" s="126"/>
      <c r="FBA92" s="126"/>
      <c r="FBB92" s="126"/>
      <c r="FBC92" s="126"/>
      <c r="FBD92" s="126"/>
      <c r="FBE92" s="126"/>
      <c r="FBF92" s="126"/>
      <c r="FBG92" s="126"/>
      <c r="FBH92" s="126"/>
      <c r="FBI92" s="126"/>
      <c r="FBJ92" s="126"/>
      <c r="FBK92" s="126"/>
      <c r="FBL92" s="126"/>
      <c r="FBM92" s="126"/>
      <c r="FBN92" s="126"/>
      <c r="FBO92" s="126"/>
      <c r="FBP92" s="126"/>
      <c r="FBQ92" s="126"/>
      <c r="FBR92" s="126"/>
      <c r="FBS92" s="126"/>
      <c r="FBT92" s="126"/>
      <c r="FBU92" s="126"/>
      <c r="FBV92" s="126"/>
      <c r="FBW92" s="126"/>
      <c r="FBX92" s="126"/>
      <c r="FBY92" s="126"/>
      <c r="FBZ92" s="126"/>
      <c r="FCA92" s="126"/>
      <c r="FCB92" s="126"/>
      <c r="FCC92" s="126"/>
      <c r="FCD92" s="126"/>
      <c r="FCE92" s="126"/>
      <c r="FCF92" s="126"/>
      <c r="FCG92" s="126"/>
      <c r="FCH92" s="126"/>
      <c r="FCI92" s="126"/>
      <c r="FCJ92" s="126"/>
      <c r="FCK92" s="126"/>
      <c r="FCL92" s="126"/>
      <c r="FCM92" s="126"/>
      <c r="FCN92" s="126"/>
      <c r="FCO92" s="126"/>
      <c r="FCP92" s="126"/>
      <c r="FCQ92" s="126"/>
      <c r="FCR92" s="126"/>
      <c r="FCS92" s="126"/>
      <c r="FCT92" s="126"/>
      <c r="FCU92" s="126"/>
      <c r="FCV92" s="126"/>
      <c r="FCW92" s="126"/>
      <c r="FCX92" s="126"/>
      <c r="FCY92" s="126"/>
      <c r="FCZ92" s="126"/>
      <c r="FDA92" s="126"/>
      <c r="FDB92" s="126"/>
      <c r="FDC92" s="126"/>
      <c r="FDD92" s="126"/>
      <c r="FDE92" s="126"/>
      <c r="FDF92" s="126"/>
      <c r="FDG92" s="126"/>
      <c r="FDH92" s="126"/>
      <c r="FDI92" s="126"/>
      <c r="FDJ92" s="126"/>
      <c r="FDK92" s="126"/>
      <c r="FDL92" s="126"/>
      <c r="FDM92" s="126"/>
      <c r="FDN92" s="126"/>
      <c r="FDO92" s="126"/>
      <c r="FDP92" s="126"/>
      <c r="FDQ92" s="126"/>
      <c r="FDR92" s="126"/>
      <c r="FDS92" s="126"/>
      <c r="FDT92" s="126"/>
      <c r="FDU92" s="126"/>
      <c r="FDV92" s="126"/>
      <c r="FDW92" s="126"/>
      <c r="FDX92" s="126"/>
      <c r="FDY92" s="126"/>
      <c r="FDZ92" s="126"/>
      <c r="FEA92" s="126"/>
      <c r="FEB92" s="126"/>
      <c r="FEC92" s="126"/>
      <c r="FED92" s="126"/>
      <c r="FEE92" s="126"/>
      <c r="FEF92" s="126"/>
      <c r="FEG92" s="126"/>
      <c r="FEH92" s="126"/>
      <c r="FEI92" s="126"/>
      <c r="FEJ92" s="126"/>
      <c r="FEK92" s="126"/>
      <c r="FEL92" s="126"/>
      <c r="FEM92" s="126"/>
      <c r="FEN92" s="126"/>
      <c r="FEO92" s="126"/>
      <c r="FEP92" s="126"/>
      <c r="FEQ92" s="126"/>
      <c r="FER92" s="126"/>
      <c r="FES92" s="126"/>
      <c r="FET92" s="126"/>
      <c r="FEU92" s="126"/>
      <c r="FEV92" s="126"/>
      <c r="FEW92" s="126"/>
      <c r="FEX92" s="126"/>
      <c r="FEY92" s="126"/>
      <c r="FEZ92" s="126"/>
      <c r="FFA92" s="126"/>
      <c r="FFB92" s="126"/>
      <c r="FFC92" s="126"/>
      <c r="FFD92" s="126"/>
      <c r="FFE92" s="126"/>
      <c r="FFF92" s="126"/>
      <c r="FFG92" s="126"/>
      <c r="FFH92" s="126"/>
      <c r="FFI92" s="126"/>
      <c r="FFJ92" s="126"/>
      <c r="FFK92" s="126"/>
      <c r="FFL92" s="126"/>
      <c r="FFM92" s="126"/>
      <c r="FFN92" s="126"/>
      <c r="FFO92" s="126"/>
      <c r="FFP92" s="126"/>
      <c r="FFQ92" s="126"/>
      <c r="FFR92" s="126"/>
      <c r="FFS92" s="126"/>
      <c r="FFT92" s="126"/>
      <c r="FFU92" s="126"/>
      <c r="FFV92" s="126"/>
      <c r="FFW92" s="126"/>
      <c r="FFX92" s="126"/>
      <c r="FFY92" s="126"/>
      <c r="FFZ92" s="126"/>
      <c r="FGA92" s="126"/>
      <c r="FGB92" s="126"/>
      <c r="FGC92" s="126"/>
      <c r="FGD92" s="126"/>
      <c r="FGE92" s="126"/>
      <c r="FGF92" s="126"/>
      <c r="FGG92" s="126"/>
      <c r="FGH92" s="126"/>
      <c r="FGI92" s="126"/>
      <c r="FGJ92" s="126"/>
      <c r="FGK92" s="126"/>
      <c r="FGL92" s="126"/>
      <c r="FGM92" s="126"/>
      <c r="FGN92" s="126"/>
      <c r="FGO92" s="126"/>
      <c r="FGP92" s="126"/>
      <c r="FGQ92" s="126"/>
      <c r="FGR92" s="126"/>
      <c r="FGS92" s="126"/>
      <c r="FGT92" s="126"/>
      <c r="FGU92" s="126"/>
      <c r="FGV92" s="126"/>
      <c r="FGW92" s="126"/>
      <c r="FGX92" s="126"/>
      <c r="FGY92" s="126"/>
      <c r="FGZ92" s="126"/>
      <c r="FHA92" s="126"/>
      <c r="FHB92" s="126"/>
      <c r="FHC92" s="126"/>
      <c r="FHD92" s="126"/>
      <c r="FHE92" s="126"/>
      <c r="FHF92" s="126"/>
      <c r="FHG92" s="126"/>
      <c r="FHH92" s="126"/>
      <c r="FHI92" s="126"/>
      <c r="FHJ92" s="126"/>
      <c r="FHK92" s="126"/>
      <c r="FHL92" s="126"/>
      <c r="FHM92" s="126"/>
      <c r="FHN92" s="126"/>
      <c r="FHO92" s="126"/>
      <c r="FHP92" s="126"/>
      <c r="FHQ92" s="126"/>
      <c r="FHR92" s="126"/>
      <c r="FHS92" s="126"/>
      <c r="FHT92" s="126"/>
      <c r="FHU92" s="126"/>
      <c r="FHV92" s="126"/>
      <c r="FHW92" s="126"/>
      <c r="FHX92" s="126"/>
      <c r="FHY92" s="126"/>
      <c r="FHZ92" s="126"/>
      <c r="FIA92" s="126"/>
      <c r="FIB92" s="126"/>
      <c r="FIC92" s="126"/>
      <c r="FID92" s="126"/>
      <c r="FIE92" s="126"/>
      <c r="FIF92" s="126"/>
      <c r="FIG92" s="126"/>
      <c r="FIH92" s="126"/>
      <c r="FII92" s="126"/>
      <c r="FIJ92" s="126"/>
      <c r="FIK92" s="126"/>
      <c r="FIL92" s="126"/>
      <c r="FIM92" s="126"/>
      <c r="FIN92" s="126"/>
      <c r="FIO92" s="126"/>
      <c r="FIP92" s="126"/>
      <c r="FIQ92" s="126"/>
      <c r="FIR92" s="126"/>
      <c r="FIS92" s="126"/>
      <c r="FIT92" s="126"/>
      <c r="FIU92" s="126"/>
      <c r="FIV92" s="126"/>
      <c r="FIW92" s="126"/>
      <c r="FIX92" s="126"/>
      <c r="FIY92" s="126"/>
      <c r="FIZ92" s="126"/>
      <c r="FJA92" s="126"/>
      <c r="FJB92" s="126"/>
      <c r="FJC92" s="126"/>
      <c r="FJD92" s="126"/>
      <c r="FJE92" s="126"/>
      <c r="FJF92" s="126"/>
      <c r="FJG92" s="126"/>
      <c r="FJH92" s="126"/>
      <c r="FJI92" s="126"/>
      <c r="FJJ92" s="126"/>
      <c r="FJK92" s="126"/>
      <c r="FJL92" s="126"/>
      <c r="FJM92" s="126"/>
      <c r="FJN92" s="126"/>
      <c r="FJO92" s="126"/>
      <c r="FJP92" s="126"/>
      <c r="FJQ92" s="126"/>
      <c r="FJR92" s="126"/>
      <c r="FJS92" s="126"/>
      <c r="FJT92" s="126"/>
      <c r="FJU92" s="126"/>
      <c r="FJV92" s="126"/>
      <c r="FJW92" s="126"/>
      <c r="FJX92" s="126"/>
      <c r="FJY92" s="126"/>
      <c r="FJZ92" s="126"/>
      <c r="FKA92" s="126"/>
      <c r="FKB92" s="126"/>
      <c r="FKC92" s="126"/>
      <c r="FKD92" s="126"/>
      <c r="FKE92" s="126"/>
      <c r="FKF92" s="126"/>
      <c r="FKG92" s="126"/>
      <c r="FKH92" s="126"/>
      <c r="FKI92" s="126"/>
      <c r="FKJ92" s="126"/>
      <c r="FKK92" s="126"/>
      <c r="FKL92" s="126"/>
      <c r="FKM92" s="126"/>
      <c r="FKN92" s="126"/>
      <c r="FKO92" s="126"/>
      <c r="FKP92" s="126"/>
      <c r="FKQ92" s="126"/>
      <c r="FKR92" s="126"/>
      <c r="FKS92" s="126"/>
      <c r="FKT92" s="126"/>
      <c r="FKU92" s="126"/>
      <c r="FKV92" s="126"/>
      <c r="FKW92" s="126"/>
      <c r="FKX92" s="126"/>
      <c r="FKY92" s="126"/>
      <c r="FKZ92" s="126"/>
      <c r="FLA92" s="126"/>
      <c r="FLB92" s="126"/>
      <c r="FLC92" s="126"/>
      <c r="FLD92" s="126"/>
      <c r="FLE92" s="126"/>
      <c r="FLF92" s="126"/>
      <c r="FLG92" s="126"/>
      <c r="FLH92" s="126"/>
      <c r="FLI92" s="126"/>
      <c r="FLJ92" s="126"/>
      <c r="FLK92" s="126"/>
      <c r="FLL92" s="126"/>
      <c r="FLM92" s="126"/>
      <c r="FLN92" s="126"/>
      <c r="FLO92" s="126"/>
      <c r="FLP92" s="126"/>
      <c r="FLQ92" s="126"/>
      <c r="FLR92" s="126"/>
      <c r="FLS92" s="126"/>
      <c r="FLT92" s="126"/>
      <c r="FLU92" s="126"/>
      <c r="FLV92" s="126"/>
      <c r="FLW92" s="126"/>
      <c r="FLX92" s="126"/>
      <c r="FLY92" s="126"/>
      <c r="FLZ92" s="126"/>
      <c r="FMA92" s="126"/>
      <c r="FMB92" s="126"/>
      <c r="FMC92" s="126"/>
      <c r="FMD92" s="126"/>
      <c r="FME92" s="126"/>
      <c r="FMF92" s="126"/>
      <c r="FMG92" s="126"/>
      <c r="FMH92" s="126"/>
      <c r="FMI92" s="126"/>
      <c r="FMJ92" s="126"/>
      <c r="FMK92" s="126"/>
      <c r="FML92" s="126"/>
      <c r="FMM92" s="126"/>
      <c r="FMN92" s="126"/>
      <c r="FMO92" s="126"/>
      <c r="FMP92" s="126"/>
      <c r="FMQ92" s="126"/>
      <c r="FMR92" s="126"/>
      <c r="FMS92" s="126"/>
      <c r="FMT92" s="126"/>
      <c r="FMU92" s="126"/>
      <c r="FMV92" s="126"/>
      <c r="FMW92" s="126"/>
      <c r="FMX92" s="126"/>
      <c r="FMY92" s="126"/>
      <c r="FMZ92" s="126"/>
      <c r="FNA92" s="126"/>
      <c r="FNB92" s="126"/>
      <c r="FNC92" s="126"/>
      <c r="FND92" s="126"/>
      <c r="FNE92" s="126"/>
      <c r="FNF92" s="126"/>
      <c r="FNG92" s="126"/>
      <c r="FNH92" s="126"/>
      <c r="FNI92" s="126"/>
      <c r="FNJ92" s="126"/>
      <c r="FNK92" s="126"/>
      <c r="FNL92" s="126"/>
      <c r="FNM92" s="126"/>
      <c r="FNN92" s="126"/>
      <c r="FNO92" s="126"/>
      <c r="FNP92" s="126"/>
      <c r="FNQ92" s="126"/>
      <c r="FNR92" s="126"/>
      <c r="FNS92" s="126"/>
      <c r="FNT92" s="126"/>
      <c r="FNU92" s="126"/>
      <c r="FNV92" s="126"/>
      <c r="FNW92" s="126"/>
      <c r="FNX92" s="126"/>
      <c r="FNY92" s="126"/>
      <c r="FNZ92" s="126"/>
      <c r="FOA92" s="126"/>
      <c r="FOB92" s="126"/>
      <c r="FOC92" s="126"/>
      <c r="FOD92" s="126"/>
      <c r="FOE92" s="126"/>
      <c r="FOF92" s="126"/>
      <c r="FOG92" s="126"/>
      <c r="FOH92" s="126"/>
      <c r="FOI92" s="126"/>
      <c r="FOJ92" s="126"/>
      <c r="FOK92" s="126"/>
      <c r="FOL92" s="126"/>
      <c r="FOM92" s="126"/>
      <c r="FON92" s="126"/>
      <c r="FOO92" s="126"/>
      <c r="FOP92" s="126"/>
      <c r="FOQ92" s="126"/>
      <c r="FOR92" s="126"/>
      <c r="FOS92" s="126"/>
      <c r="FOT92" s="126"/>
      <c r="FOU92" s="126"/>
      <c r="FOV92" s="126"/>
      <c r="FOW92" s="126"/>
      <c r="FOX92" s="126"/>
      <c r="FOY92" s="126"/>
      <c r="FOZ92" s="126"/>
      <c r="FPA92" s="126"/>
      <c r="FPB92" s="126"/>
      <c r="FPC92" s="126"/>
      <c r="FPD92" s="126"/>
      <c r="FPE92" s="126"/>
      <c r="FPF92" s="126"/>
      <c r="FPG92" s="126"/>
      <c r="FPH92" s="126"/>
      <c r="FPI92" s="126"/>
      <c r="FPJ92" s="126"/>
      <c r="FPK92" s="126"/>
      <c r="FPL92" s="126"/>
      <c r="FPM92" s="126"/>
      <c r="FPN92" s="126"/>
      <c r="FPO92" s="126"/>
      <c r="FPP92" s="126"/>
      <c r="FPQ92" s="126"/>
      <c r="FPR92" s="126"/>
      <c r="FPS92" s="126"/>
      <c r="FPT92" s="126"/>
      <c r="FPU92" s="126"/>
      <c r="FPV92" s="126"/>
      <c r="FPW92" s="126"/>
      <c r="FPX92" s="126"/>
      <c r="FPY92" s="126"/>
      <c r="FPZ92" s="126"/>
      <c r="FQA92" s="126"/>
      <c r="FQB92" s="126"/>
      <c r="FQC92" s="126"/>
      <c r="FQD92" s="126"/>
      <c r="FQE92" s="126"/>
      <c r="FQF92" s="126"/>
      <c r="FQG92" s="126"/>
      <c r="FQH92" s="126"/>
      <c r="FQI92" s="126"/>
      <c r="FQJ92" s="126"/>
      <c r="FQK92" s="126"/>
      <c r="FQL92" s="126"/>
      <c r="FQM92" s="126"/>
      <c r="FQN92" s="126"/>
      <c r="FQO92" s="126"/>
      <c r="FQP92" s="126"/>
      <c r="FQQ92" s="126"/>
      <c r="FQR92" s="126"/>
      <c r="FQS92" s="126"/>
      <c r="FQT92" s="126"/>
      <c r="FQU92" s="126"/>
      <c r="FQV92" s="126"/>
      <c r="FQW92" s="126"/>
      <c r="FQX92" s="126"/>
      <c r="FQY92" s="126"/>
      <c r="FQZ92" s="126"/>
      <c r="FRA92" s="126"/>
      <c r="FRB92" s="126"/>
      <c r="FRC92" s="126"/>
      <c r="FRD92" s="126"/>
      <c r="FRE92" s="126"/>
      <c r="FRF92" s="126"/>
      <c r="FRG92" s="126"/>
      <c r="FRH92" s="126"/>
      <c r="FRI92" s="126"/>
      <c r="FRJ92" s="126"/>
      <c r="FRK92" s="126"/>
      <c r="FRL92" s="126"/>
      <c r="FRM92" s="126"/>
      <c r="FRN92" s="126"/>
      <c r="FRO92" s="126"/>
      <c r="FRP92" s="126"/>
      <c r="FRQ92" s="126"/>
      <c r="FRR92" s="126"/>
      <c r="FRS92" s="126"/>
      <c r="FRT92" s="126"/>
      <c r="FRU92" s="126"/>
      <c r="FRV92" s="126"/>
      <c r="FRW92" s="126"/>
      <c r="FRX92" s="126"/>
      <c r="FRY92" s="126"/>
      <c r="FRZ92" s="126"/>
      <c r="FSA92" s="126"/>
      <c r="FSB92" s="126"/>
      <c r="FSC92" s="126"/>
      <c r="FSD92" s="126"/>
      <c r="FSE92" s="126"/>
      <c r="FSF92" s="126"/>
      <c r="FSG92" s="126"/>
      <c r="FSH92" s="126"/>
      <c r="FSI92" s="126"/>
      <c r="FSJ92" s="126"/>
      <c r="FSK92" s="126"/>
      <c r="FSL92" s="126"/>
      <c r="FSM92" s="126"/>
      <c r="FSN92" s="126"/>
      <c r="FSO92" s="126"/>
      <c r="FSP92" s="126"/>
      <c r="FSQ92" s="126"/>
      <c r="FSR92" s="126"/>
      <c r="FSS92" s="126"/>
      <c r="FST92" s="126"/>
      <c r="FSU92" s="126"/>
      <c r="FSV92" s="126"/>
      <c r="FSW92" s="126"/>
      <c r="FSX92" s="126"/>
      <c r="FSY92" s="126"/>
      <c r="FSZ92" s="126"/>
      <c r="FTA92" s="126"/>
      <c r="FTB92" s="126"/>
      <c r="FTC92" s="126"/>
      <c r="FTD92" s="126"/>
      <c r="FTE92" s="126"/>
      <c r="FTF92" s="126"/>
      <c r="FTG92" s="126"/>
      <c r="FTH92" s="126"/>
      <c r="FTI92" s="126"/>
      <c r="FTJ92" s="126"/>
      <c r="FTK92" s="126"/>
      <c r="FTL92" s="126"/>
      <c r="FTM92" s="126"/>
      <c r="FTN92" s="126"/>
      <c r="FTO92" s="126"/>
      <c r="FTP92" s="126"/>
      <c r="FTQ92" s="126"/>
      <c r="FTR92" s="126"/>
      <c r="FTS92" s="126"/>
      <c r="FTT92" s="126"/>
      <c r="FTU92" s="126"/>
      <c r="FTV92" s="126"/>
      <c r="FTW92" s="126"/>
      <c r="FTX92" s="126"/>
      <c r="FTY92" s="126"/>
      <c r="FTZ92" s="126"/>
      <c r="FUA92" s="126"/>
      <c r="FUB92" s="126"/>
      <c r="FUC92" s="126"/>
      <c r="FUD92" s="126"/>
      <c r="FUE92" s="126"/>
      <c r="FUF92" s="126"/>
      <c r="FUG92" s="126"/>
      <c r="FUH92" s="126"/>
      <c r="FUI92" s="126"/>
      <c r="FUJ92" s="126"/>
      <c r="FUK92" s="126"/>
      <c r="FUL92" s="126"/>
      <c r="FUM92" s="126"/>
      <c r="FUN92" s="126"/>
      <c r="FUO92" s="126"/>
      <c r="FUP92" s="126"/>
      <c r="FUQ92" s="126"/>
      <c r="FUR92" s="126"/>
      <c r="FUS92" s="126"/>
      <c r="FUT92" s="126"/>
      <c r="FUU92" s="126"/>
      <c r="FUV92" s="126"/>
      <c r="FUW92" s="126"/>
      <c r="FUX92" s="126"/>
      <c r="FUY92" s="126"/>
      <c r="FUZ92" s="126"/>
      <c r="FVA92" s="126"/>
      <c r="FVB92" s="126"/>
      <c r="FVC92" s="126"/>
      <c r="FVD92" s="126"/>
      <c r="FVE92" s="126"/>
      <c r="FVF92" s="126"/>
      <c r="FVG92" s="126"/>
      <c r="FVH92" s="126"/>
      <c r="FVI92" s="126"/>
      <c r="FVJ92" s="126"/>
      <c r="FVK92" s="126"/>
      <c r="FVL92" s="126"/>
      <c r="FVM92" s="126"/>
      <c r="FVN92" s="126"/>
      <c r="FVO92" s="126"/>
      <c r="FVP92" s="126"/>
      <c r="FVQ92" s="126"/>
      <c r="FVR92" s="126"/>
      <c r="FVS92" s="126"/>
      <c r="FVT92" s="126"/>
      <c r="FVU92" s="126"/>
      <c r="FVV92" s="126"/>
      <c r="FVW92" s="126"/>
      <c r="FVX92" s="126"/>
      <c r="FVY92" s="126"/>
      <c r="FVZ92" s="126"/>
      <c r="FWA92" s="126"/>
      <c r="FWB92" s="126"/>
      <c r="FWC92" s="126"/>
      <c r="FWD92" s="126"/>
      <c r="FWE92" s="126"/>
      <c r="FWF92" s="126"/>
      <c r="FWG92" s="126"/>
      <c r="FWH92" s="126"/>
      <c r="FWI92" s="126"/>
      <c r="FWJ92" s="126"/>
      <c r="FWK92" s="126"/>
      <c r="FWL92" s="126"/>
      <c r="FWM92" s="126"/>
      <c r="FWN92" s="126"/>
      <c r="FWO92" s="126"/>
      <c r="FWP92" s="126"/>
      <c r="FWQ92" s="126"/>
      <c r="FWR92" s="126"/>
      <c r="FWS92" s="126"/>
      <c r="FWT92" s="126"/>
      <c r="FWU92" s="126"/>
      <c r="FWV92" s="126"/>
      <c r="FWW92" s="126"/>
      <c r="FWX92" s="126"/>
      <c r="FWY92" s="126"/>
      <c r="FWZ92" s="126"/>
      <c r="FXA92" s="126"/>
      <c r="FXB92" s="126"/>
      <c r="FXC92" s="126"/>
      <c r="FXD92" s="126"/>
      <c r="FXE92" s="126"/>
      <c r="FXF92" s="126"/>
      <c r="FXG92" s="126"/>
      <c r="FXH92" s="126"/>
      <c r="FXI92" s="126"/>
      <c r="FXJ92" s="126"/>
      <c r="FXK92" s="126"/>
      <c r="FXL92" s="126"/>
      <c r="FXM92" s="126"/>
      <c r="FXN92" s="126"/>
      <c r="FXO92" s="126"/>
      <c r="FXP92" s="126"/>
      <c r="FXQ92" s="126"/>
      <c r="FXR92" s="126"/>
      <c r="FXS92" s="126"/>
      <c r="FXT92" s="126"/>
      <c r="FXU92" s="126"/>
      <c r="FXV92" s="126"/>
      <c r="FXW92" s="126"/>
      <c r="FXX92" s="126"/>
      <c r="FXY92" s="126"/>
      <c r="FXZ92" s="126"/>
      <c r="FYA92" s="126"/>
      <c r="FYB92" s="126"/>
      <c r="FYC92" s="126"/>
      <c r="FYD92" s="126"/>
      <c r="FYE92" s="126"/>
      <c r="FYF92" s="126"/>
      <c r="FYG92" s="126"/>
      <c r="FYH92" s="126"/>
      <c r="FYI92" s="126"/>
      <c r="FYJ92" s="126"/>
      <c r="FYK92" s="126"/>
      <c r="FYL92" s="126"/>
      <c r="FYM92" s="126"/>
      <c r="FYN92" s="126"/>
      <c r="FYO92" s="126"/>
      <c r="FYP92" s="126"/>
      <c r="FYQ92" s="126"/>
      <c r="FYR92" s="126"/>
      <c r="FYS92" s="126"/>
      <c r="FYT92" s="126"/>
      <c r="FYU92" s="126"/>
      <c r="FYV92" s="126"/>
      <c r="FYW92" s="126"/>
      <c r="FYX92" s="126"/>
      <c r="FYY92" s="126"/>
      <c r="FYZ92" s="126"/>
      <c r="FZA92" s="126"/>
      <c r="FZB92" s="126"/>
      <c r="FZC92" s="126"/>
      <c r="FZD92" s="126"/>
      <c r="FZE92" s="126"/>
      <c r="FZF92" s="126"/>
      <c r="FZG92" s="126"/>
      <c r="FZH92" s="126"/>
      <c r="FZI92" s="126"/>
      <c r="FZJ92" s="126"/>
      <c r="FZK92" s="126"/>
      <c r="FZL92" s="126"/>
      <c r="FZM92" s="126"/>
      <c r="FZN92" s="126"/>
      <c r="FZO92" s="126"/>
      <c r="FZP92" s="126"/>
      <c r="FZQ92" s="126"/>
      <c r="FZR92" s="126"/>
      <c r="FZS92" s="126"/>
      <c r="FZT92" s="126"/>
      <c r="FZU92" s="126"/>
      <c r="FZV92" s="126"/>
      <c r="FZW92" s="126"/>
      <c r="FZX92" s="126"/>
      <c r="FZY92" s="126"/>
      <c r="FZZ92" s="126"/>
      <c r="GAA92" s="126"/>
      <c r="GAB92" s="126"/>
      <c r="GAC92" s="126"/>
      <c r="GAD92" s="126"/>
      <c r="GAE92" s="126"/>
      <c r="GAF92" s="126"/>
      <c r="GAG92" s="126"/>
      <c r="GAH92" s="126"/>
      <c r="GAI92" s="126"/>
      <c r="GAJ92" s="126"/>
      <c r="GAK92" s="126"/>
      <c r="GAL92" s="126"/>
      <c r="GAM92" s="126"/>
      <c r="GAN92" s="126"/>
      <c r="GAO92" s="126"/>
      <c r="GAP92" s="126"/>
      <c r="GAQ92" s="126"/>
      <c r="GAR92" s="126"/>
      <c r="GAS92" s="126"/>
      <c r="GAT92" s="126"/>
      <c r="GAU92" s="126"/>
      <c r="GAV92" s="126"/>
      <c r="GAW92" s="126"/>
      <c r="GAX92" s="126"/>
      <c r="GAY92" s="126"/>
      <c r="GAZ92" s="126"/>
      <c r="GBA92" s="126"/>
      <c r="GBB92" s="126"/>
      <c r="GBC92" s="126"/>
      <c r="GBD92" s="126"/>
      <c r="GBE92" s="126"/>
      <c r="GBF92" s="126"/>
      <c r="GBG92" s="126"/>
      <c r="GBH92" s="126"/>
      <c r="GBI92" s="126"/>
      <c r="GBJ92" s="126"/>
      <c r="GBK92" s="126"/>
      <c r="GBL92" s="126"/>
      <c r="GBM92" s="126"/>
      <c r="GBN92" s="126"/>
      <c r="GBO92" s="126"/>
      <c r="GBP92" s="126"/>
      <c r="GBQ92" s="126"/>
      <c r="GBR92" s="126"/>
      <c r="GBS92" s="126"/>
      <c r="GBT92" s="126"/>
      <c r="GBU92" s="126"/>
      <c r="GBV92" s="126"/>
      <c r="GBW92" s="126"/>
      <c r="GBX92" s="126"/>
      <c r="GBY92" s="126"/>
      <c r="GBZ92" s="126"/>
      <c r="GCA92" s="126"/>
      <c r="GCB92" s="126"/>
      <c r="GCC92" s="126"/>
      <c r="GCD92" s="126"/>
      <c r="GCE92" s="126"/>
      <c r="GCF92" s="126"/>
      <c r="GCG92" s="126"/>
      <c r="GCH92" s="126"/>
      <c r="GCI92" s="126"/>
      <c r="GCJ92" s="126"/>
      <c r="GCK92" s="126"/>
      <c r="GCL92" s="126"/>
      <c r="GCM92" s="126"/>
      <c r="GCN92" s="126"/>
      <c r="GCO92" s="126"/>
      <c r="GCP92" s="126"/>
      <c r="GCQ92" s="126"/>
      <c r="GCR92" s="126"/>
      <c r="GCS92" s="126"/>
      <c r="GCT92" s="126"/>
      <c r="GCU92" s="126"/>
      <c r="GCV92" s="126"/>
      <c r="GCW92" s="126"/>
      <c r="GCX92" s="126"/>
      <c r="GCY92" s="126"/>
      <c r="GCZ92" s="126"/>
      <c r="GDA92" s="126"/>
      <c r="GDB92" s="126"/>
      <c r="GDC92" s="126"/>
      <c r="GDD92" s="126"/>
      <c r="GDE92" s="126"/>
      <c r="GDF92" s="126"/>
      <c r="GDG92" s="126"/>
      <c r="GDH92" s="126"/>
      <c r="GDI92" s="126"/>
      <c r="GDJ92" s="126"/>
      <c r="GDK92" s="126"/>
      <c r="GDL92" s="126"/>
      <c r="GDM92" s="126"/>
      <c r="GDN92" s="126"/>
      <c r="GDO92" s="126"/>
      <c r="GDP92" s="126"/>
      <c r="GDQ92" s="126"/>
      <c r="GDR92" s="126"/>
      <c r="GDS92" s="126"/>
      <c r="GDT92" s="126"/>
      <c r="GDU92" s="126"/>
      <c r="GDV92" s="126"/>
      <c r="GDW92" s="126"/>
      <c r="GDX92" s="126"/>
      <c r="GDY92" s="126"/>
      <c r="GDZ92" s="126"/>
      <c r="GEA92" s="126"/>
      <c r="GEB92" s="126"/>
      <c r="GEC92" s="126"/>
      <c r="GED92" s="126"/>
      <c r="GEE92" s="126"/>
      <c r="GEF92" s="126"/>
      <c r="GEG92" s="126"/>
      <c r="GEH92" s="126"/>
      <c r="GEI92" s="126"/>
      <c r="GEJ92" s="126"/>
      <c r="GEK92" s="126"/>
      <c r="GEL92" s="126"/>
      <c r="GEM92" s="126"/>
      <c r="GEN92" s="126"/>
      <c r="GEO92" s="126"/>
      <c r="GEP92" s="126"/>
      <c r="GEQ92" s="126"/>
      <c r="GER92" s="126"/>
      <c r="GES92" s="126"/>
      <c r="GET92" s="126"/>
      <c r="GEU92" s="126"/>
      <c r="GEV92" s="126"/>
      <c r="GEW92" s="126"/>
      <c r="GEX92" s="126"/>
      <c r="GEY92" s="126"/>
      <c r="GEZ92" s="126"/>
      <c r="GFA92" s="126"/>
      <c r="GFB92" s="126"/>
      <c r="GFC92" s="126"/>
      <c r="GFD92" s="126"/>
      <c r="GFE92" s="126"/>
      <c r="GFF92" s="126"/>
      <c r="GFG92" s="126"/>
      <c r="GFH92" s="126"/>
      <c r="GFI92" s="126"/>
      <c r="GFJ92" s="126"/>
      <c r="GFK92" s="126"/>
      <c r="GFL92" s="126"/>
      <c r="GFM92" s="126"/>
      <c r="GFN92" s="126"/>
      <c r="GFO92" s="126"/>
      <c r="GFP92" s="126"/>
      <c r="GFQ92" s="126"/>
      <c r="GFR92" s="126"/>
      <c r="GFS92" s="126"/>
      <c r="GFT92" s="126"/>
      <c r="GFU92" s="126"/>
      <c r="GFV92" s="126"/>
      <c r="GFW92" s="126"/>
      <c r="GFX92" s="126"/>
      <c r="GFY92" s="126"/>
      <c r="GFZ92" s="126"/>
      <c r="GGA92" s="126"/>
      <c r="GGB92" s="126"/>
      <c r="GGC92" s="126"/>
      <c r="GGD92" s="126"/>
      <c r="GGE92" s="126"/>
      <c r="GGF92" s="126"/>
      <c r="GGG92" s="126"/>
      <c r="GGH92" s="126"/>
      <c r="GGI92" s="126"/>
      <c r="GGJ92" s="126"/>
      <c r="GGK92" s="126"/>
      <c r="GGL92" s="126"/>
      <c r="GGM92" s="126"/>
      <c r="GGN92" s="126"/>
      <c r="GGO92" s="126"/>
      <c r="GGP92" s="126"/>
      <c r="GGQ92" s="126"/>
      <c r="GGR92" s="126"/>
      <c r="GGS92" s="126"/>
      <c r="GGT92" s="126"/>
      <c r="GGU92" s="126"/>
      <c r="GGV92" s="126"/>
      <c r="GGW92" s="126"/>
      <c r="GGX92" s="126"/>
      <c r="GGY92" s="126"/>
      <c r="GGZ92" s="126"/>
      <c r="GHA92" s="126"/>
      <c r="GHB92" s="126"/>
      <c r="GHC92" s="126"/>
      <c r="GHD92" s="126"/>
      <c r="GHE92" s="126"/>
      <c r="GHF92" s="126"/>
      <c r="GHG92" s="126"/>
      <c r="GHH92" s="126"/>
      <c r="GHI92" s="126"/>
      <c r="GHJ92" s="126"/>
      <c r="GHK92" s="126"/>
      <c r="GHL92" s="126"/>
      <c r="GHM92" s="126"/>
      <c r="GHN92" s="126"/>
      <c r="GHO92" s="126"/>
      <c r="GHP92" s="126"/>
      <c r="GHQ92" s="126"/>
      <c r="GHR92" s="126"/>
      <c r="GHS92" s="126"/>
      <c r="GHT92" s="126"/>
      <c r="GHU92" s="126"/>
      <c r="GHV92" s="126"/>
      <c r="GHW92" s="126"/>
      <c r="GHX92" s="126"/>
      <c r="GHY92" s="126"/>
      <c r="GHZ92" s="126"/>
      <c r="GIA92" s="126"/>
      <c r="GIB92" s="126"/>
      <c r="GIC92" s="126"/>
      <c r="GID92" s="126"/>
      <c r="GIE92" s="126"/>
      <c r="GIF92" s="126"/>
      <c r="GIG92" s="126"/>
      <c r="GIH92" s="126"/>
      <c r="GII92" s="126"/>
      <c r="GIJ92" s="126"/>
      <c r="GIK92" s="126"/>
      <c r="GIL92" s="126"/>
      <c r="GIM92" s="126"/>
      <c r="GIN92" s="126"/>
      <c r="GIO92" s="126"/>
      <c r="GIP92" s="126"/>
      <c r="GIQ92" s="126"/>
      <c r="GIR92" s="126"/>
      <c r="GIS92" s="126"/>
      <c r="GIT92" s="126"/>
      <c r="GIU92" s="126"/>
      <c r="GIV92" s="126"/>
      <c r="GIW92" s="126"/>
      <c r="GIX92" s="126"/>
      <c r="GIY92" s="126"/>
      <c r="GIZ92" s="126"/>
      <c r="GJA92" s="126"/>
      <c r="GJB92" s="126"/>
      <c r="GJC92" s="126"/>
      <c r="GJD92" s="126"/>
      <c r="GJE92" s="126"/>
      <c r="GJF92" s="126"/>
      <c r="GJG92" s="126"/>
      <c r="GJH92" s="126"/>
      <c r="GJI92" s="126"/>
      <c r="GJJ92" s="126"/>
      <c r="GJK92" s="126"/>
      <c r="GJL92" s="126"/>
      <c r="GJM92" s="126"/>
      <c r="GJN92" s="126"/>
      <c r="GJO92" s="126"/>
      <c r="GJP92" s="126"/>
      <c r="GJQ92" s="126"/>
      <c r="GJR92" s="126"/>
      <c r="GJS92" s="126"/>
      <c r="GJT92" s="126"/>
      <c r="GJU92" s="126"/>
      <c r="GJV92" s="126"/>
      <c r="GJW92" s="126"/>
      <c r="GJX92" s="126"/>
      <c r="GJY92" s="126"/>
      <c r="GJZ92" s="126"/>
      <c r="GKA92" s="126"/>
      <c r="GKB92" s="126"/>
      <c r="GKC92" s="126"/>
      <c r="GKD92" s="126"/>
      <c r="GKE92" s="126"/>
      <c r="GKF92" s="126"/>
      <c r="GKG92" s="126"/>
      <c r="GKH92" s="126"/>
      <c r="GKI92" s="126"/>
      <c r="GKJ92" s="126"/>
      <c r="GKK92" s="126"/>
      <c r="GKL92" s="126"/>
      <c r="GKM92" s="126"/>
      <c r="GKN92" s="126"/>
      <c r="GKO92" s="126"/>
      <c r="GKP92" s="126"/>
      <c r="GKQ92" s="126"/>
      <c r="GKR92" s="126"/>
      <c r="GKS92" s="126"/>
      <c r="GKT92" s="126"/>
      <c r="GKU92" s="126"/>
      <c r="GKV92" s="126"/>
      <c r="GKW92" s="126"/>
      <c r="GKX92" s="126"/>
      <c r="GKY92" s="126"/>
      <c r="GKZ92" s="126"/>
      <c r="GLA92" s="126"/>
      <c r="GLB92" s="126"/>
      <c r="GLC92" s="126"/>
      <c r="GLD92" s="126"/>
      <c r="GLE92" s="126"/>
      <c r="GLF92" s="126"/>
      <c r="GLG92" s="126"/>
      <c r="GLH92" s="126"/>
      <c r="GLI92" s="126"/>
      <c r="GLJ92" s="126"/>
      <c r="GLK92" s="126"/>
      <c r="GLL92" s="126"/>
      <c r="GLM92" s="126"/>
      <c r="GLN92" s="126"/>
      <c r="GLO92" s="126"/>
      <c r="GLP92" s="126"/>
      <c r="GLQ92" s="126"/>
      <c r="GLR92" s="126"/>
      <c r="GLS92" s="126"/>
      <c r="GLT92" s="126"/>
      <c r="GLU92" s="126"/>
      <c r="GLV92" s="126"/>
      <c r="GLW92" s="126"/>
      <c r="GLX92" s="126"/>
      <c r="GLY92" s="126"/>
      <c r="GLZ92" s="126"/>
      <c r="GMA92" s="126"/>
      <c r="GMB92" s="126"/>
      <c r="GMC92" s="126"/>
      <c r="GMD92" s="126"/>
      <c r="GME92" s="126"/>
      <c r="GMF92" s="126"/>
      <c r="GMG92" s="126"/>
      <c r="GMH92" s="126"/>
      <c r="GMI92" s="126"/>
      <c r="GMJ92" s="126"/>
      <c r="GMK92" s="126"/>
      <c r="GML92" s="126"/>
      <c r="GMM92" s="126"/>
      <c r="GMN92" s="126"/>
      <c r="GMO92" s="126"/>
      <c r="GMP92" s="126"/>
      <c r="GMQ92" s="126"/>
      <c r="GMR92" s="126"/>
      <c r="GMS92" s="126"/>
      <c r="GMT92" s="126"/>
      <c r="GMU92" s="126"/>
      <c r="GMV92" s="126"/>
      <c r="GMW92" s="126"/>
      <c r="GMX92" s="126"/>
      <c r="GMY92" s="126"/>
      <c r="GMZ92" s="126"/>
      <c r="GNA92" s="126"/>
      <c r="GNB92" s="126"/>
      <c r="GNC92" s="126"/>
      <c r="GND92" s="126"/>
      <c r="GNE92" s="126"/>
      <c r="GNF92" s="126"/>
      <c r="GNG92" s="126"/>
      <c r="GNH92" s="126"/>
      <c r="GNI92" s="126"/>
      <c r="GNJ92" s="126"/>
      <c r="GNK92" s="126"/>
      <c r="GNL92" s="126"/>
      <c r="GNM92" s="126"/>
      <c r="GNN92" s="126"/>
      <c r="GNO92" s="126"/>
      <c r="GNP92" s="126"/>
      <c r="GNQ92" s="126"/>
      <c r="GNR92" s="126"/>
      <c r="GNS92" s="126"/>
      <c r="GNT92" s="126"/>
      <c r="GNU92" s="126"/>
      <c r="GNV92" s="126"/>
      <c r="GNW92" s="126"/>
      <c r="GNX92" s="126"/>
      <c r="GNY92" s="126"/>
      <c r="GNZ92" s="126"/>
      <c r="GOA92" s="126"/>
      <c r="GOB92" s="126"/>
      <c r="GOC92" s="126"/>
      <c r="GOD92" s="126"/>
      <c r="GOE92" s="126"/>
      <c r="GOF92" s="126"/>
      <c r="GOG92" s="126"/>
      <c r="GOH92" s="126"/>
      <c r="GOI92" s="126"/>
      <c r="GOJ92" s="126"/>
      <c r="GOK92" s="126"/>
      <c r="GOL92" s="126"/>
      <c r="GOM92" s="126"/>
      <c r="GON92" s="126"/>
      <c r="GOO92" s="126"/>
      <c r="GOP92" s="126"/>
      <c r="GOQ92" s="126"/>
      <c r="GOR92" s="126"/>
      <c r="GOS92" s="126"/>
      <c r="GOT92" s="126"/>
      <c r="GOU92" s="126"/>
      <c r="GOV92" s="126"/>
      <c r="GOW92" s="126"/>
      <c r="GOX92" s="126"/>
      <c r="GOY92" s="126"/>
      <c r="GOZ92" s="126"/>
      <c r="GPA92" s="126"/>
      <c r="GPB92" s="126"/>
      <c r="GPC92" s="126"/>
      <c r="GPD92" s="126"/>
      <c r="GPE92" s="126"/>
      <c r="GPF92" s="126"/>
      <c r="GPG92" s="126"/>
      <c r="GPH92" s="126"/>
      <c r="GPI92" s="126"/>
      <c r="GPJ92" s="126"/>
      <c r="GPK92" s="126"/>
      <c r="GPL92" s="126"/>
      <c r="GPM92" s="126"/>
      <c r="GPN92" s="126"/>
      <c r="GPO92" s="126"/>
      <c r="GPP92" s="126"/>
      <c r="GPQ92" s="126"/>
      <c r="GPR92" s="126"/>
      <c r="GPS92" s="126"/>
      <c r="GPT92" s="126"/>
      <c r="GPU92" s="126"/>
      <c r="GPV92" s="126"/>
      <c r="GPW92" s="126"/>
      <c r="GPX92" s="126"/>
      <c r="GPY92" s="126"/>
      <c r="GPZ92" s="126"/>
      <c r="GQA92" s="126"/>
      <c r="GQB92" s="126"/>
      <c r="GQC92" s="126"/>
      <c r="GQD92" s="126"/>
      <c r="GQE92" s="126"/>
      <c r="GQF92" s="126"/>
      <c r="GQG92" s="126"/>
      <c r="GQH92" s="126"/>
      <c r="GQI92" s="126"/>
      <c r="GQJ92" s="126"/>
      <c r="GQK92" s="126"/>
      <c r="GQL92" s="126"/>
      <c r="GQM92" s="126"/>
      <c r="GQN92" s="126"/>
      <c r="GQO92" s="126"/>
      <c r="GQP92" s="126"/>
      <c r="GQQ92" s="126"/>
      <c r="GQR92" s="126"/>
      <c r="GQS92" s="126"/>
      <c r="GQT92" s="126"/>
      <c r="GQU92" s="126"/>
      <c r="GQV92" s="126"/>
      <c r="GQW92" s="126"/>
      <c r="GQX92" s="126"/>
      <c r="GQY92" s="126"/>
      <c r="GQZ92" s="126"/>
      <c r="GRA92" s="126"/>
      <c r="GRB92" s="126"/>
      <c r="GRC92" s="126"/>
      <c r="GRD92" s="126"/>
      <c r="GRE92" s="126"/>
      <c r="GRF92" s="126"/>
      <c r="GRG92" s="126"/>
      <c r="GRH92" s="126"/>
      <c r="GRI92" s="126"/>
      <c r="GRJ92" s="126"/>
      <c r="GRK92" s="126"/>
      <c r="GRL92" s="126"/>
      <c r="GRM92" s="126"/>
      <c r="GRN92" s="126"/>
      <c r="GRO92" s="126"/>
      <c r="GRP92" s="126"/>
      <c r="GRQ92" s="126"/>
      <c r="GRR92" s="126"/>
      <c r="GRS92" s="126"/>
      <c r="GRT92" s="126"/>
      <c r="GRU92" s="126"/>
      <c r="GRV92" s="126"/>
      <c r="GRW92" s="126"/>
      <c r="GRX92" s="126"/>
      <c r="GRY92" s="126"/>
      <c r="GRZ92" s="126"/>
      <c r="GSA92" s="126"/>
      <c r="GSB92" s="126"/>
      <c r="GSC92" s="126"/>
      <c r="GSD92" s="126"/>
      <c r="GSE92" s="126"/>
      <c r="GSF92" s="126"/>
      <c r="GSG92" s="126"/>
      <c r="GSH92" s="126"/>
      <c r="GSI92" s="126"/>
      <c r="GSJ92" s="126"/>
      <c r="GSK92" s="126"/>
      <c r="GSL92" s="126"/>
      <c r="GSM92" s="126"/>
      <c r="GSN92" s="126"/>
      <c r="GSO92" s="126"/>
      <c r="GSP92" s="126"/>
      <c r="GSQ92" s="126"/>
      <c r="GSR92" s="126"/>
      <c r="GSS92" s="126"/>
      <c r="GST92" s="126"/>
      <c r="GSU92" s="126"/>
      <c r="GSV92" s="126"/>
      <c r="GSW92" s="126"/>
      <c r="GSX92" s="126"/>
      <c r="GSY92" s="126"/>
      <c r="GSZ92" s="126"/>
      <c r="GTA92" s="126"/>
      <c r="GTB92" s="126"/>
      <c r="GTC92" s="126"/>
      <c r="GTD92" s="126"/>
      <c r="GTE92" s="126"/>
      <c r="GTF92" s="126"/>
      <c r="GTG92" s="126"/>
      <c r="GTH92" s="126"/>
      <c r="GTI92" s="126"/>
      <c r="GTJ92" s="126"/>
      <c r="GTK92" s="126"/>
      <c r="GTL92" s="126"/>
      <c r="GTM92" s="126"/>
      <c r="GTN92" s="126"/>
      <c r="GTO92" s="126"/>
      <c r="GTP92" s="126"/>
      <c r="GTQ92" s="126"/>
      <c r="GTR92" s="126"/>
      <c r="GTS92" s="126"/>
      <c r="GTT92" s="126"/>
      <c r="GTU92" s="126"/>
      <c r="GTV92" s="126"/>
      <c r="GTW92" s="126"/>
      <c r="GTX92" s="126"/>
      <c r="GTY92" s="126"/>
      <c r="GTZ92" s="126"/>
      <c r="GUA92" s="126"/>
      <c r="GUB92" s="126"/>
      <c r="GUC92" s="126"/>
      <c r="GUD92" s="126"/>
      <c r="GUE92" s="126"/>
      <c r="GUF92" s="126"/>
      <c r="GUG92" s="126"/>
      <c r="GUH92" s="126"/>
      <c r="GUI92" s="126"/>
      <c r="GUJ92" s="126"/>
      <c r="GUK92" s="126"/>
      <c r="GUL92" s="126"/>
      <c r="GUM92" s="126"/>
      <c r="GUN92" s="126"/>
      <c r="GUO92" s="126"/>
      <c r="GUP92" s="126"/>
      <c r="GUQ92" s="126"/>
      <c r="GUR92" s="126"/>
      <c r="GUS92" s="126"/>
      <c r="GUT92" s="126"/>
      <c r="GUU92" s="126"/>
      <c r="GUV92" s="126"/>
      <c r="GUW92" s="126"/>
      <c r="GUX92" s="126"/>
      <c r="GUY92" s="126"/>
      <c r="GUZ92" s="126"/>
      <c r="GVA92" s="126"/>
      <c r="GVB92" s="126"/>
      <c r="GVC92" s="126"/>
      <c r="GVD92" s="126"/>
      <c r="GVE92" s="126"/>
      <c r="GVF92" s="126"/>
      <c r="GVG92" s="126"/>
      <c r="GVH92" s="126"/>
      <c r="GVI92" s="126"/>
      <c r="GVJ92" s="126"/>
      <c r="GVK92" s="126"/>
      <c r="GVL92" s="126"/>
      <c r="GVM92" s="126"/>
      <c r="GVN92" s="126"/>
      <c r="GVO92" s="126"/>
      <c r="GVP92" s="126"/>
      <c r="GVQ92" s="126"/>
      <c r="GVR92" s="126"/>
      <c r="GVS92" s="126"/>
      <c r="GVT92" s="126"/>
      <c r="GVU92" s="126"/>
      <c r="GVV92" s="126"/>
      <c r="GVW92" s="126"/>
      <c r="GVX92" s="126"/>
      <c r="GVY92" s="126"/>
      <c r="GVZ92" s="126"/>
      <c r="GWA92" s="126"/>
      <c r="GWB92" s="126"/>
      <c r="GWC92" s="126"/>
      <c r="GWD92" s="126"/>
      <c r="GWE92" s="126"/>
      <c r="GWF92" s="126"/>
      <c r="GWG92" s="126"/>
      <c r="GWH92" s="126"/>
      <c r="GWI92" s="126"/>
      <c r="GWJ92" s="126"/>
      <c r="GWK92" s="126"/>
      <c r="GWL92" s="126"/>
      <c r="GWM92" s="126"/>
      <c r="GWN92" s="126"/>
      <c r="GWO92" s="126"/>
      <c r="GWP92" s="126"/>
      <c r="GWQ92" s="126"/>
      <c r="GWR92" s="126"/>
      <c r="GWS92" s="126"/>
      <c r="GWT92" s="126"/>
      <c r="GWU92" s="126"/>
      <c r="GWV92" s="126"/>
      <c r="GWW92" s="126"/>
      <c r="GWX92" s="126"/>
      <c r="GWY92" s="126"/>
      <c r="GWZ92" s="126"/>
      <c r="GXA92" s="126"/>
      <c r="GXB92" s="126"/>
      <c r="GXC92" s="126"/>
      <c r="GXD92" s="126"/>
      <c r="GXE92" s="126"/>
      <c r="GXF92" s="126"/>
      <c r="GXG92" s="126"/>
      <c r="GXH92" s="126"/>
      <c r="GXI92" s="126"/>
      <c r="GXJ92" s="126"/>
      <c r="GXK92" s="126"/>
      <c r="GXL92" s="126"/>
      <c r="GXM92" s="126"/>
      <c r="GXN92" s="126"/>
      <c r="GXO92" s="126"/>
      <c r="GXP92" s="126"/>
      <c r="GXQ92" s="126"/>
      <c r="GXR92" s="126"/>
      <c r="GXS92" s="126"/>
      <c r="GXT92" s="126"/>
      <c r="GXU92" s="126"/>
      <c r="GXV92" s="126"/>
      <c r="GXW92" s="126"/>
      <c r="GXX92" s="126"/>
      <c r="GXY92" s="126"/>
      <c r="GXZ92" s="126"/>
      <c r="GYA92" s="126"/>
      <c r="GYB92" s="126"/>
      <c r="GYC92" s="126"/>
      <c r="GYD92" s="126"/>
      <c r="GYE92" s="126"/>
      <c r="GYF92" s="126"/>
      <c r="GYG92" s="126"/>
      <c r="GYH92" s="126"/>
      <c r="GYI92" s="126"/>
      <c r="GYJ92" s="126"/>
      <c r="GYK92" s="126"/>
      <c r="GYL92" s="126"/>
      <c r="GYM92" s="126"/>
      <c r="GYN92" s="126"/>
      <c r="GYO92" s="126"/>
      <c r="GYP92" s="126"/>
      <c r="GYQ92" s="126"/>
      <c r="GYR92" s="126"/>
      <c r="GYS92" s="126"/>
      <c r="GYT92" s="126"/>
      <c r="GYU92" s="126"/>
      <c r="GYV92" s="126"/>
      <c r="GYW92" s="126"/>
      <c r="GYX92" s="126"/>
      <c r="GYY92" s="126"/>
      <c r="GYZ92" s="126"/>
      <c r="GZA92" s="126"/>
      <c r="GZB92" s="126"/>
      <c r="GZC92" s="126"/>
      <c r="GZD92" s="126"/>
      <c r="GZE92" s="126"/>
      <c r="GZF92" s="126"/>
      <c r="GZG92" s="126"/>
      <c r="GZH92" s="126"/>
      <c r="GZI92" s="126"/>
      <c r="GZJ92" s="126"/>
      <c r="GZK92" s="126"/>
      <c r="GZL92" s="126"/>
      <c r="GZM92" s="126"/>
      <c r="GZN92" s="126"/>
      <c r="GZO92" s="126"/>
      <c r="GZP92" s="126"/>
      <c r="GZQ92" s="126"/>
      <c r="GZR92" s="126"/>
      <c r="GZS92" s="126"/>
      <c r="GZT92" s="126"/>
      <c r="GZU92" s="126"/>
      <c r="GZV92" s="126"/>
      <c r="GZW92" s="126"/>
      <c r="GZX92" s="126"/>
      <c r="GZY92" s="126"/>
      <c r="GZZ92" s="126"/>
      <c r="HAA92" s="126"/>
      <c r="HAB92" s="126"/>
      <c r="HAC92" s="126"/>
      <c r="HAD92" s="126"/>
      <c r="HAE92" s="126"/>
      <c r="HAF92" s="126"/>
      <c r="HAG92" s="126"/>
      <c r="HAH92" s="126"/>
      <c r="HAI92" s="126"/>
      <c r="HAJ92" s="126"/>
      <c r="HAK92" s="126"/>
      <c r="HAL92" s="126"/>
      <c r="HAM92" s="126"/>
      <c r="HAN92" s="126"/>
      <c r="HAO92" s="126"/>
      <c r="HAP92" s="126"/>
      <c r="HAQ92" s="126"/>
      <c r="HAR92" s="126"/>
      <c r="HAS92" s="126"/>
      <c r="HAT92" s="126"/>
      <c r="HAU92" s="126"/>
      <c r="HAV92" s="126"/>
      <c r="HAW92" s="126"/>
      <c r="HAX92" s="126"/>
      <c r="HAY92" s="126"/>
      <c r="HAZ92" s="126"/>
      <c r="HBA92" s="126"/>
      <c r="HBB92" s="126"/>
      <c r="HBC92" s="126"/>
      <c r="HBD92" s="126"/>
      <c r="HBE92" s="126"/>
      <c r="HBF92" s="126"/>
      <c r="HBG92" s="126"/>
      <c r="HBH92" s="126"/>
      <c r="HBI92" s="126"/>
      <c r="HBJ92" s="126"/>
      <c r="HBK92" s="126"/>
      <c r="HBL92" s="126"/>
      <c r="HBM92" s="126"/>
      <c r="HBN92" s="126"/>
      <c r="HBO92" s="126"/>
      <c r="HBP92" s="126"/>
      <c r="HBQ92" s="126"/>
      <c r="HBR92" s="126"/>
      <c r="HBS92" s="126"/>
      <c r="HBT92" s="126"/>
      <c r="HBU92" s="126"/>
      <c r="HBV92" s="126"/>
      <c r="HBW92" s="126"/>
      <c r="HBX92" s="126"/>
      <c r="HBY92" s="126"/>
      <c r="HBZ92" s="126"/>
      <c r="HCA92" s="126"/>
      <c r="HCB92" s="126"/>
      <c r="HCC92" s="126"/>
      <c r="HCD92" s="126"/>
      <c r="HCE92" s="126"/>
      <c r="HCF92" s="126"/>
      <c r="HCG92" s="126"/>
      <c r="HCH92" s="126"/>
      <c r="HCI92" s="126"/>
      <c r="HCJ92" s="126"/>
      <c r="HCK92" s="126"/>
      <c r="HCL92" s="126"/>
      <c r="HCM92" s="126"/>
      <c r="HCN92" s="126"/>
      <c r="HCO92" s="126"/>
      <c r="HCP92" s="126"/>
      <c r="HCQ92" s="126"/>
      <c r="HCR92" s="126"/>
      <c r="HCS92" s="126"/>
      <c r="HCT92" s="126"/>
      <c r="HCU92" s="126"/>
      <c r="HCV92" s="126"/>
      <c r="HCW92" s="126"/>
      <c r="HCX92" s="126"/>
      <c r="HCY92" s="126"/>
      <c r="HCZ92" s="126"/>
      <c r="HDA92" s="126"/>
      <c r="HDB92" s="126"/>
      <c r="HDC92" s="126"/>
      <c r="HDD92" s="126"/>
      <c r="HDE92" s="126"/>
      <c r="HDF92" s="126"/>
      <c r="HDG92" s="126"/>
      <c r="HDH92" s="126"/>
      <c r="HDI92" s="126"/>
      <c r="HDJ92" s="126"/>
      <c r="HDK92" s="126"/>
      <c r="HDL92" s="126"/>
      <c r="HDM92" s="126"/>
      <c r="HDN92" s="126"/>
      <c r="HDO92" s="126"/>
      <c r="HDP92" s="126"/>
      <c r="HDQ92" s="126"/>
      <c r="HDR92" s="126"/>
      <c r="HDS92" s="126"/>
      <c r="HDT92" s="126"/>
      <c r="HDU92" s="126"/>
      <c r="HDV92" s="126"/>
      <c r="HDW92" s="126"/>
      <c r="HDX92" s="126"/>
      <c r="HDY92" s="126"/>
      <c r="HDZ92" s="126"/>
      <c r="HEA92" s="126"/>
      <c r="HEB92" s="126"/>
      <c r="HEC92" s="126"/>
      <c r="HED92" s="126"/>
      <c r="HEE92" s="126"/>
      <c r="HEF92" s="126"/>
      <c r="HEG92" s="126"/>
      <c r="HEH92" s="126"/>
      <c r="HEI92" s="126"/>
      <c r="HEJ92" s="126"/>
      <c r="HEK92" s="126"/>
      <c r="HEL92" s="126"/>
      <c r="HEM92" s="126"/>
      <c r="HEN92" s="126"/>
      <c r="HEO92" s="126"/>
      <c r="HEP92" s="126"/>
      <c r="HEQ92" s="126"/>
      <c r="HER92" s="126"/>
      <c r="HES92" s="126"/>
      <c r="HET92" s="126"/>
      <c r="HEU92" s="126"/>
      <c r="HEV92" s="126"/>
      <c r="HEW92" s="126"/>
      <c r="HEX92" s="126"/>
      <c r="HEY92" s="126"/>
      <c r="HEZ92" s="126"/>
      <c r="HFA92" s="126"/>
      <c r="HFB92" s="126"/>
      <c r="HFC92" s="126"/>
      <c r="HFD92" s="126"/>
      <c r="HFE92" s="126"/>
      <c r="HFF92" s="126"/>
      <c r="HFG92" s="126"/>
      <c r="HFH92" s="126"/>
      <c r="HFI92" s="126"/>
      <c r="HFJ92" s="126"/>
      <c r="HFK92" s="126"/>
      <c r="HFL92" s="126"/>
      <c r="HFM92" s="126"/>
      <c r="HFN92" s="126"/>
      <c r="HFO92" s="126"/>
      <c r="HFP92" s="126"/>
      <c r="HFQ92" s="126"/>
      <c r="HFR92" s="126"/>
      <c r="HFS92" s="126"/>
      <c r="HFT92" s="126"/>
      <c r="HFU92" s="126"/>
      <c r="HFV92" s="126"/>
      <c r="HFW92" s="126"/>
      <c r="HFX92" s="126"/>
      <c r="HFY92" s="126"/>
      <c r="HFZ92" s="126"/>
      <c r="HGA92" s="126"/>
      <c r="HGB92" s="126"/>
      <c r="HGC92" s="126"/>
      <c r="HGD92" s="126"/>
      <c r="HGE92" s="126"/>
      <c r="HGF92" s="126"/>
      <c r="HGG92" s="126"/>
      <c r="HGH92" s="126"/>
      <c r="HGI92" s="126"/>
      <c r="HGJ92" s="126"/>
      <c r="HGK92" s="126"/>
      <c r="HGL92" s="126"/>
      <c r="HGM92" s="126"/>
      <c r="HGN92" s="126"/>
      <c r="HGO92" s="126"/>
      <c r="HGP92" s="126"/>
      <c r="HGQ92" s="126"/>
      <c r="HGR92" s="126"/>
      <c r="HGS92" s="126"/>
      <c r="HGT92" s="126"/>
      <c r="HGU92" s="126"/>
      <c r="HGV92" s="126"/>
      <c r="HGW92" s="126"/>
      <c r="HGX92" s="126"/>
      <c r="HGY92" s="126"/>
      <c r="HGZ92" s="126"/>
      <c r="HHA92" s="126"/>
      <c r="HHB92" s="126"/>
      <c r="HHC92" s="126"/>
      <c r="HHD92" s="126"/>
      <c r="HHE92" s="126"/>
      <c r="HHF92" s="126"/>
      <c r="HHG92" s="126"/>
      <c r="HHH92" s="126"/>
      <c r="HHI92" s="126"/>
      <c r="HHJ92" s="126"/>
      <c r="HHK92" s="126"/>
      <c r="HHL92" s="126"/>
      <c r="HHM92" s="126"/>
      <c r="HHN92" s="126"/>
      <c r="HHO92" s="126"/>
      <c r="HHP92" s="126"/>
      <c r="HHQ92" s="126"/>
      <c r="HHR92" s="126"/>
      <c r="HHS92" s="126"/>
      <c r="HHT92" s="126"/>
      <c r="HHU92" s="126"/>
      <c r="HHV92" s="126"/>
      <c r="HHW92" s="126"/>
      <c r="HHX92" s="126"/>
      <c r="HHY92" s="126"/>
      <c r="HHZ92" s="126"/>
      <c r="HIA92" s="126"/>
      <c r="HIB92" s="126"/>
      <c r="HIC92" s="126"/>
      <c r="HID92" s="126"/>
      <c r="HIE92" s="126"/>
      <c r="HIF92" s="126"/>
      <c r="HIG92" s="126"/>
      <c r="HIH92" s="126"/>
      <c r="HII92" s="126"/>
      <c r="HIJ92" s="126"/>
      <c r="HIK92" s="126"/>
      <c r="HIL92" s="126"/>
      <c r="HIM92" s="126"/>
      <c r="HIN92" s="126"/>
      <c r="HIO92" s="126"/>
      <c r="HIP92" s="126"/>
      <c r="HIQ92" s="126"/>
      <c r="HIR92" s="126"/>
      <c r="HIS92" s="126"/>
      <c r="HIT92" s="126"/>
      <c r="HIU92" s="126"/>
      <c r="HIV92" s="126"/>
      <c r="HIW92" s="126"/>
      <c r="HIX92" s="126"/>
      <c r="HIY92" s="126"/>
      <c r="HIZ92" s="126"/>
      <c r="HJA92" s="126"/>
      <c r="HJB92" s="126"/>
      <c r="HJC92" s="126"/>
      <c r="HJD92" s="126"/>
      <c r="HJE92" s="126"/>
      <c r="HJF92" s="126"/>
      <c r="HJG92" s="126"/>
      <c r="HJH92" s="126"/>
      <c r="HJI92" s="126"/>
      <c r="HJJ92" s="126"/>
      <c r="HJK92" s="126"/>
      <c r="HJL92" s="126"/>
      <c r="HJM92" s="126"/>
      <c r="HJN92" s="126"/>
      <c r="HJO92" s="126"/>
      <c r="HJP92" s="126"/>
      <c r="HJQ92" s="126"/>
      <c r="HJR92" s="126"/>
      <c r="HJS92" s="126"/>
      <c r="HJT92" s="126"/>
      <c r="HJU92" s="126"/>
      <c r="HJV92" s="126"/>
      <c r="HJW92" s="126"/>
      <c r="HJX92" s="126"/>
      <c r="HJY92" s="126"/>
      <c r="HJZ92" s="126"/>
      <c r="HKA92" s="126"/>
      <c r="HKB92" s="126"/>
      <c r="HKC92" s="126"/>
      <c r="HKD92" s="126"/>
      <c r="HKE92" s="126"/>
      <c r="HKF92" s="126"/>
      <c r="HKG92" s="126"/>
      <c r="HKH92" s="126"/>
      <c r="HKI92" s="126"/>
      <c r="HKJ92" s="126"/>
      <c r="HKK92" s="126"/>
      <c r="HKL92" s="126"/>
      <c r="HKM92" s="126"/>
      <c r="HKN92" s="126"/>
      <c r="HKO92" s="126"/>
      <c r="HKP92" s="126"/>
      <c r="HKQ92" s="126"/>
      <c r="HKR92" s="126"/>
      <c r="HKS92" s="126"/>
      <c r="HKT92" s="126"/>
      <c r="HKU92" s="126"/>
      <c r="HKV92" s="126"/>
      <c r="HKW92" s="126"/>
      <c r="HKX92" s="126"/>
      <c r="HKY92" s="126"/>
      <c r="HKZ92" s="126"/>
      <c r="HLA92" s="126"/>
      <c r="HLB92" s="126"/>
      <c r="HLC92" s="126"/>
      <c r="HLD92" s="126"/>
      <c r="HLE92" s="126"/>
      <c r="HLF92" s="126"/>
      <c r="HLG92" s="126"/>
      <c r="HLH92" s="126"/>
      <c r="HLI92" s="126"/>
      <c r="HLJ92" s="126"/>
      <c r="HLK92" s="126"/>
      <c r="HLL92" s="126"/>
      <c r="HLM92" s="126"/>
      <c r="HLN92" s="126"/>
      <c r="HLO92" s="126"/>
      <c r="HLP92" s="126"/>
      <c r="HLQ92" s="126"/>
      <c r="HLR92" s="126"/>
      <c r="HLS92" s="126"/>
      <c r="HLT92" s="126"/>
      <c r="HLU92" s="126"/>
      <c r="HLV92" s="126"/>
      <c r="HLW92" s="126"/>
      <c r="HLX92" s="126"/>
      <c r="HLY92" s="126"/>
      <c r="HLZ92" s="126"/>
      <c r="HMA92" s="126"/>
      <c r="HMB92" s="126"/>
      <c r="HMC92" s="126"/>
      <c r="HMD92" s="126"/>
      <c r="HME92" s="126"/>
      <c r="HMF92" s="126"/>
      <c r="HMG92" s="126"/>
      <c r="HMH92" s="126"/>
      <c r="HMI92" s="126"/>
      <c r="HMJ92" s="126"/>
      <c r="HMK92" s="126"/>
      <c r="HML92" s="126"/>
      <c r="HMM92" s="126"/>
      <c r="HMN92" s="126"/>
      <c r="HMO92" s="126"/>
      <c r="HMP92" s="126"/>
      <c r="HMQ92" s="126"/>
      <c r="HMR92" s="126"/>
      <c r="HMS92" s="126"/>
      <c r="HMT92" s="126"/>
      <c r="HMU92" s="126"/>
      <c r="HMV92" s="126"/>
      <c r="HMW92" s="126"/>
      <c r="HMX92" s="126"/>
      <c r="HMY92" s="126"/>
      <c r="HMZ92" s="126"/>
      <c r="HNA92" s="126"/>
      <c r="HNB92" s="126"/>
      <c r="HNC92" s="126"/>
      <c r="HND92" s="126"/>
      <c r="HNE92" s="126"/>
      <c r="HNF92" s="126"/>
      <c r="HNG92" s="126"/>
      <c r="HNH92" s="126"/>
      <c r="HNI92" s="126"/>
      <c r="HNJ92" s="126"/>
      <c r="HNK92" s="126"/>
      <c r="HNL92" s="126"/>
      <c r="HNM92" s="126"/>
      <c r="HNN92" s="126"/>
      <c r="HNO92" s="126"/>
      <c r="HNP92" s="126"/>
      <c r="HNQ92" s="126"/>
      <c r="HNR92" s="126"/>
      <c r="HNS92" s="126"/>
      <c r="HNT92" s="126"/>
      <c r="HNU92" s="126"/>
      <c r="HNV92" s="126"/>
      <c r="HNW92" s="126"/>
      <c r="HNX92" s="126"/>
      <c r="HNY92" s="126"/>
      <c r="HNZ92" s="126"/>
      <c r="HOA92" s="126"/>
      <c r="HOB92" s="126"/>
      <c r="HOC92" s="126"/>
      <c r="HOD92" s="126"/>
      <c r="HOE92" s="126"/>
      <c r="HOF92" s="126"/>
      <c r="HOG92" s="126"/>
      <c r="HOH92" s="126"/>
      <c r="HOI92" s="126"/>
      <c r="HOJ92" s="126"/>
      <c r="HOK92" s="126"/>
      <c r="HOL92" s="126"/>
      <c r="HOM92" s="126"/>
      <c r="HON92" s="126"/>
      <c r="HOO92" s="126"/>
      <c r="HOP92" s="126"/>
      <c r="HOQ92" s="126"/>
      <c r="HOR92" s="126"/>
      <c r="HOS92" s="126"/>
      <c r="HOT92" s="126"/>
      <c r="HOU92" s="126"/>
      <c r="HOV92" s="126"/>
      <c r="HOW92" s="126"/>
      <c r="HOX92" s="126"/>
      <c r="HOY92" s="126"/>
      <c r="HOZ92" s="126"/>
      <c r="HPA92" s="126"/>
      <c r="HPB92" s="126"/>
      <c r="HPC92" s="126"/>
      <c r="HPD92" s="126"/>
      <c r="HPE92" s="126"/>
      <c r="HPF92" s="126"/>
      <c r="HPG92" s="126"/>
      <c r="HPH92" s="126"/>
      <c r="HPI92" s="126"/>
      <c r="HPJ92" s="126"/>
      <c r="HPK92" s="126"/>
      <c r="HPL92" s="126"/>
      <c r="HPM92" s="126"/>
      <c r="HPN92" s="126"/>
      <c r="HPO92" s="126"/>
      <c r="HPP92" s="126"/>
      <c r="HPQ92" s="126"/>
      <c r="HPR92" s="126"/>
      <c r="HPS92" s="126"/>
      <c r="HPT92" s="126"/>
      <c r="HPU92" s="126"/>
      <c r="HPV92" s="126"/>
      <c r="HPW92" s="126"/>
      <c r="HPX92" s="126"/>
      <c r="HPY92" s="126"/>
      <c r="HPZ92" s="126"/>
      <c r="HQA92" s="126"/>
      <c r="HQB92" s="126"/>
      <c r="HQC92" s="126"/>
      <c r="HQD92" s="126"/>
      <c r="HQE92" s="126"/>
      <c r="HQF92" s="126"/>
      <c r="HQG92" s="126"/>
      <c r="HQH92" s="126"/>
      <c r="HQI92" s="126"/>
      <c r="HQJ92" s="126"/>
      <c r="HQK92" s="126"/>
      <c r="HQL92" s="126"/>
      <c r="HQM92" s="126"/>
      <c r="HQN92" s="126"/>
      <c r="HQO92" s="126"/>
      <c r="HQP92" s="126"/>
      <c r="HQQ92" s="126"/>
      <c r="HQR92" s="126"/>
      <c r="HQS92" s="126"/>
      <c r="HQT92" s="126"/>
      <c r="HQU92" s="126"/>
      <c r="HQV92" s="126"/>
      <c r="HQW92" s="126"/>
      <c r="HQX92" s="126"/>
      <c r="HQY92" s="126"/>
      <c r="HQZ92" s="126"/>
      <c r="HRA92" s="126"/>
      <c r="HRB92" s="126"/>
      <c r="HRC92" s="126"/>
      <c r="HRD92" s="126"/>
      <c r="HRE92" s="126"/>
      <c r="HRF92" s="126"/>
      <c r="HRG92" s="126"/>
      <c r="HRH92" s="126"/>
      <c r="HRI92" s="126"/>
      <c r="HRJ92" s="126"/>
      <c r="HRK92" s="126"/>
      <c r="HRL92" s="126"/>
      <c r="HRM92" s="126"/>
      <c r="HRN92" s="126"/>
      <c r="HRO92" s="126"/>
      <c r="HRP92" s="126"/>
      <c r="HRQ92" s="126"/>
      <c r="HRR92" s="126"/>
      <c r="HRS92" s="126"/>
      <c r="HRT92" s="126"/>
      <c r="HRU92" s="126"/>
      <c r="HRV92" s="126"/>
      <c r="HRW92" s="126"/>
      <c r="HRX92" s="126"/>
      <c r="HRY92" s="126"/>
      <c r="HRZ92" s="126"/>
      <c r="HSA92" s="126"/>
      <c r="HSB92" s="126"/>
      <c r="HSC92" s="126"/>
      <c r="HSD92" s="126"/>
      <c r="HSE92" s="126"/>
      <c r="HSF92" s="126"/>
      <c r="HSG92" s="126"/>
      <c r="HSH92" s="126"/>
      <c r="HSI92" s="126"/>
      <c r="HSJ92" s="126"/>
      <c r="HSK92" s="126"/>
      <c r="HSL92" s="126"/>
      <c r="HSM92" s="126"/>
      <c r="HSN92" s="126"/>
      <c r="HSO92" s="126"/>
      <c r="HSP92" s="126"/>
      <c r="HSQ92" s="126"/>
      <c r="HSR92" s="126"/>
      <c r="HSS92" s="126"/>
      <c r="HST92" s="126"/>
      <c r="HSU92" s="126"/>
      <c r="HSV92" s="126"/>
      <c r="HSW92" s="126"/>
      <c r="HSX92" s="126"/>
      <c r="HSY92" s="126"/>
      <c r="HSZ92" s="126"/>
      <c r="HTA92" s="126"/>
      <c r="HTB92" s="126"/>
      <c r="HTC92" s="126"/>
      <c r="HTD92" s="126"/>
      <c r="HTE92" s="126"/>
      <c r="HTF92" s="126"/>
      <c r="HTG92" s="126"/>
      <c r="HTH92" s="126"/>
      <c r="HTI92" s="126"/>
      <c r="HTJ92" s="126"/>
      <c r="HTK92" s="126"/>
      <c r="HTL92" s="126"/>
      <c r="HTM92" s="126"/>
      <c r="HTN92" s="126"/>
      <c r="HTO92" s="126"/>
      <c r="HTP92" s="126"/>
      <c r="HTQ92" s="126"/>
      <c r="HTR92" s="126"/>
      <c r="HTS92" s="126"/>
      <c r="HTT92" s="126"/>
      <c r="HTU92" s="126"/>
      <c r="HTV92" s="126"/>
      <c r="HTW92" s="126"/>
      <c r="HTX92" s="126"/>
      <c r="HTY92" s="126"/>
      <c r="HTZ92" s="126"/>
      <c r="HUA92" s="126"/>
      <c r="HUB92" s="126"/>
      <c r="HUC92" s="126"/>
      <c r="HUD92" s="126"/>
      <c r="HUE92" s="126"/>
      <c r="HUF92" s="126"/>
      <c r="HUG92" s="126"/>
      <c r="HUH92" s="126"/>
      <c r="HUI92" s="126"/>
      <c r="HUJ92" s="126"/>
      <c r="HUK92" s="126"/>
      <c r="HUL92" s="126"/>
      <c r="HUM92" s="126"/>
      <c r="HUN92" s="126"/>
      <c r="HUO92" s="126"/>
      <c r="HUP92" s="126"/>
      <c r="HUQ92" s="126"/>
      <c r="HUR92" s="126"/>
      <c r="HUS92" s="126"/>
      <c r="HUT92" s="126"/>
      <c r="HUU92" s="126"/>
      <c r="HUV92" s="126"/>
      <c r="HUW92" s="126"/>
      <c r="HUX92" s="126"/>
      <c r="HUY92" s="126"/>
      <c r="HUZ92" s="126"/>
      <c r="HVA92" s="126"/>
      <c r="HVB92" s="126"/>
      <c r="HVC92" s="126"/>
      <c r="HVD92" s="126"/>
      <c r="HVE92" s="126"/>
      <c r="HVF92" s="126"/>
      <c r="HVG92" s="126"/>
      <c r="HVH92" s="126"/>
      <c r="HVI92" s="126"/>
      <c r="HVJ92" s="126"/>
      <c r="HVK92" s="126"/>
      <c r="HVL92" s="126"/>
      <c r="HVM92" s="126"/>
      <c r="HVN92" s="126"/>
      <c r="HVO92" s="126"/>
      <c r="HVP92" s="126"/>
      <c r="HVQ92" s="126"/>
      <c r="HVR92" s="126"/>
      <c r="HVS92" s="126"/>
      <c r="HVT92" s="126"/>
      <c r="HVU92" s="126"/>
      <c r="HVV92" s="126"/>
      <c r="HVW92" s="126"/>
      <c r="HVX92" s="126"/>
      <c r="HVY92" s="126"/>
      <c r="HVZ92" s="126"/>
      <c r="HWA92" s="126"/>
      <c r="HWB92" s="126"/>
      <c r="HWC92" s="126"/>
      <c r="HWD92" s="126"/>
      <c r="HWE92" s="126"/>
      <c r="HWF92" s="126"/>
      <c r="HWG92" s="126"/>
      <c r="HWH92" s="126"/>
      <c r="HWI92" s="126"/>
      <c r="HWJ92" s="126"/>
      <c r="HWK92" s="126"/>
      <c r="HWL92" s="126"/>
      <c r="HWM92" s="126"/>
      <c r="HWN92" s="126"/>
      <c r="HWO92" s="126"/>
      <c r="HWP92" s="126"/>
      <c r="HWQ92" s="126"/>
      <c r="HWR92" s="126"/>
      <c r="HWS92" s="126"/>
      <c r="HWT92" s="126"/>
      <c r="HWU92" s="126"/>
      <c r="HWV92" s="126"/>
      <c r="HWW92" s="126"/>
      <c r="HWX92" s="126"/>
      <c r="HWY92" s="126"/>
      <c r="HWZ92" s="126"/>
      <c r="HXA92" s="126"/>
      <c r="HXB92" s="126"/>
      <c r="HXC92" s="126"/>
      <c r="HXD92" s="126"/>
      <c r="HXE92" s="126"/>
      <c r="HXF92" s="126"/>
      <c r="HXG92" s="126"/>
      <c r="HXH92" s="126"/>
      <c r="HXI92" s="126"/>
      <c r="HXJ92" s="126"/>
      <c r="HXK92" s="126"/>
      <c r="HXL92" s="126"/>
      <c r="HXM92" s="126"/>
      <c r="HXN92" s="126"/>
      <c r="HXO92" s="126"/>
      <c r="HXP92" s="126"/>
      <c r="HXQ92" s="126"/>
      <c r="HXR92" s="126"/>
      <c r="HXS92" s="126"/>
      <c r="HXT92" s="126"/>
      <c r="HXU92" s="126"/>
      <c r="HXV92" s="126"/>
      <c r="HXW92" s="126"/>
      <c r="HXX92" s="126"/>
      <c r="HXY92" s="126"/>
      <c r="HXZ92" s="126"/>
      <c r="HYA92" s="126"/>
      <c r="HYB92" s="126"/>
      <c r="HYC92" s="126"/>
      <c r="HYD92" s="126"/>
      <c r="HYE92" s="126"/>
      <c r="HYF92" s="126"/>
      <c r="HYG92" s="126"/>
      <c r="HYH92" s="126"/>
      <c r="HYI92" s="126"/>
      <c r="HYJ92" s="126"/>
      <c r="HYK92" s="126"/>
      <c r="HYL92" s="126"/>
      <c r="HYM92" s="126"/>
      <c r="HYN92" s="126"/>
      <c r="HYO92" s="126"/>
      <c r="HYP92" s="126"/>
      <c r="HYQ92" s="126"/>
      <c r="HYR92" s="126"/>
      <c r="HYS92" s="126"/>
      <c r="HYT92" s="126"/>
      <c r="HYU92" s="126"/>
      <c r="HYV92" s="126"/>
      <c r="HYW92" s="126"/>
      <c r="HYX92" s="126"/>
      <c r="HYY92" s="126"/>
      <c r="HYZ92" s="126"/>
      <c r="HZA92" s="126"/>
      <c r="HZB92" s="126"/>
      <c r="HZC92" s="126"/>
      <c r="HZD92" s="126"/>
      <c r="HZE92" s="126"/>
      <c r="HZF92" s="126"/>
      <c r="HZG92" s="126"/>
      <c r="HZH92" s="126"/>
      <c r="HZI92" s="126"/>
      <c r="HZJ92" s="126"/>
      <c r="HZK92" s="126"/>
      <c r="HZL92" s="126"/>
      <c r="HZM92" s="126"/>
      <c r="HZN92" s="126"/>
      <c r="HZO92" s="126"/>
      <c r="HZP92" s="126"/>
      <c r="HZQ92" s="126"/>
      <c r="HZR92" s="126"/>
      <c r="HZS92" s="126"/>
      <c r="HZT92" s="126"/>
      <c r="HZU92" s="126"/>
      <c r="HZV92" s="126"/>
      <c r="HZW92" s="126"/>
      <c r="HZX92" s="126"/>
      <c r="HZY92" s="126"/>
      <c r="HZZ92" s="126"/>
      <c r="IAA92" s="126"/>
      <c r="IAB92" s="126"/>
      <c r="IAC92" s="126"/>
      <c r="IAD92" s="126"/>
      <c r="IAE92" s="126"/>
      <c r="IAF92" s="126"/>
      <c r="IAG92" s="126"/>
      <c r="IAH92" s="126"/>
      <c r="IAI92" s="126"/>
      <c r="IAJ92" s="126"/>
      <c r="IAK92" s="126"/>
      <c r="IAL92" s="126"/>
      <c r="IAM92" s="126"/>
      <c r="IAN92" s="126"/>
      <c r="IAO92" s="126"/>
      <c r="IAP92" s="126"/>
      <c r="IAQ92" s="126"/>
      <c r="IAR92" s="126"/>
      <c r="IAS92" s="126"/>
      <c r="IAT92" s="126"/>
      <c r="IAU92" s="126"/>
      <c r="IAV92" s="126"/>
      <c r="IAW92" s="126"/>
      <c r="IAX92" s="126"/>
      <c r="IAY92" s="126"/>
      <c r="IAZ92" s="126"/>
      <c r="IBA92" s="126"/>
      <c r="IBB92" s="126"/>
      <c r="IBC92" s="126"/>
      <c r="IBD92" s="126"/>
      <c r="IBE92" s="126"/>
      <c r="IBF92" s="126"/>
      <c r="IBG92" s="126"/>
      <c r="IBH92" s="126"/>
      <c r="IBI92" s="126"/>
      <c r="IBJ92" s="126"/>
      <c r="IBK92" s="126"/>
      <c r="IBL92" s="126"/>
      <c r="IBM92" s="126"/>
      <c r="IBN92" s="126"/>
      <c r="IBO92" s="126"/>
      <c r="IBP92" s="126"/>
      <c r="IBQ92" s="126"/>
      <c r="IBR92" s="126"/>
      <c r="IBS92" s="126"/>
      <c r="IBT92" s="126"/>
      <c r="IBU92" s="126"/>
      <c r="IBV92" s="126"/>
      <c r="IBW92" s="126"/>
      <c r="IBX92" s="126"/>
      <c r="IBY92" s="126"/>
      <c r="IBZ92" s="126"/>
      <c r="ICA92" s="126"/>
      <c r="ICB92" s="126"/>
      <c r="ICC92" s="126"/>
      <c r="ICD92" s="126"/>
      <c r="ICE92" s="126"/>
      <c r="ICF92" s="126"/>
      <c r="ICG92" s="126"/>
      <c r="ICH92" s="126"/>
      <c r="ICI92" s="126"/>
      <c r="ICJ92" s="126"/>
      <c r="ICK92" s="126"/>
      <c r="ICL92" s="126"/>
      <c r="ICM92" s="126"/>
      <c r="ICN92" s="126"/>
      <c r="ICO92" s="126"/>
      <c r="ICP92" s="126"/>
      <c r="ICQ92" s="126"/>
      <c r="ICR92" s="126"/>
      <c r="ICS92" s="126"/>
      <c r="ICT92" s="126"/>
      <c r="ICU92" s="126"/>
      <c r="ICV92" s="126"/>
      <c r="ICW92" s="126"/>
      <c r="ICX92" s="126"/>
      <c r="ICY92" s="126"/>
      <c r="ICZ92" s="126"/>
      <c r="IDA92" s="126"/>
      <c r="IDB92" s="126"/>
      <c r="IDC92" s="126"/>
      <c r="IDD92" s="126"/>
      <c r="IDE92" s="126"/>
      <c r="IDF92" s="126"/>
      <c r="IDG92" s="126"/>
      <c r="IDH92" s="126"/>
      <c r="IDI92" s="126"/>
      <c r="IDJ92" s="126"/>
      <c r="IDK92" s="126"/>
      <c r="IDL92" s="126"/>
      <c r="IDM92" s="126"/>
      <c r="IDN92" s="126"/>
      <c r="IDO92" s="126"/>
      <c r="IDP92" s="126"/>
      <c r="IDQ92" s="126"/>
      <c r="IDR92" s="126"/>
      <c r="IDS92" s="126"/>
      <c r="IDT92" s="126"/>
      <c r="IDU92" s="126"/>
      <c r="IDV92" s="126"/>
      <c r="IDW92" s="126"/>
      <c r="IDX92" s="126"/>
      <c r="IDY92" s="126"/>
      <c r="IDZ92" s="126"/>
      <c r="IEA92" s="126"/>
      <c r="IEB92" s="126"/>
      <c r="IEC92" s="126"/>
      <c r="IED92" s="126"/>
      <c r="IEE92" s="126"/>
      <c r="IEF92" s="126"/>
      <c r="IEG92" s="126"/>
      <c r="IEH92" s="126"/>
      <c r="IEI92" s="126"/>
      <c r="IEJ92" s="126"/>
      <c r="IEK92" s="126"/>
      <c r="IEL92" s="126"/>
      <c r="IEM92" s="126"/>
      <c r="IEN92" s="126"/>
      <c r="IEO92" s="126"/>
      <c r="IEP92" s="126"/>
      <c r="IEQ92" s="126"/>
      <c r="IER92" s="126"/>
      <c r="IES92" s="126"/>
      <c r="IET92" s="126"/>
      <c r="IEU92" s="126"/>
      <c r="IEV92" s="126"/>
      <c r="IEW92" s="126"/>
      <c r="IEX92" s="126"/>
      <c r="IEY92" s="126"/>
      <c r="IEZ92" s="126"/>
      <c r="IFA92" s="126"/>
      <c r="IFB92" s="126"/>
      <c r="IFC92" s="126"/>
      <c r="IFD92" s="126"/>
      <c r="IFE92" s="126"/>
      <c r="IFF92" s="126"/>
      <c r="IFG92" s="126"/>
      <c r="IFH92" s="126"/>
      <c r="IFI92" s="126"/>
      <c r="IFJ92" s="126"/>
      <c r="IFK92" s="126"/>
      <c r="IFL92" s="126"/>
      <c r="IFM92" s="126"/>
      <c r="IFN92" s="126"/>
      <c r="IFO92" s="126"/>
      <c r="IFP92" s="126"/>
      <c r="IFQ92" s="126"/>
      <c r="IFR92" s="126"/>
      <c r="IFS92" s="126"/>
      <c r="IFT92" s="126"/>
      <c r="IFU92" s="126"/>
      <c r="IFV92" s="126"/>
      <c r="IFW92" s="126"/>
      <c r="IFX92" s="126"/>
      <c r="IFY92" s="126"/>
      <c r="IFZ92" s="126"/>
      <c r="IGA92" s="126"/>
      <c r="IGB92" s="126"/>
      <c r="IGC92" s="126"/>
      <c r="IGD92" s="126"/>
      <c r="IGE92" s="126"/>
      <c r="IGF92" s="126"/>
      <c r="IGG92" s="126"/>
      <c r="IGH92" s="126"/>
      <c r="IGI92" s="126"/>
      <c r="IGJ92" s="126"/>
      <c r="IGK92" s="126"/>
      <c r="IGL92" s="126"/>
      <c r="IGM92" s="126"/>
      <c r="IGN92" s="126"/>
      <c r="IGO92" s="126"/>
      <c r="IGP92" s="126"/>
      <c r="IGQ92" s="126"/>
      <c r="IGR92" s="126"/>
      <c r="IGS92" s="126"/>
      <c r="IGT92" s="126"/>
      <c r="IGU92" s="126"/>
      <c r="IGV92" s="126"/>
      <c r="IGW92" s="126"/>
      <c r="IGX92" s="126"/>
      <c r="IGY92" s="126"/>
      <c r="IGZ92" s="126"/>
      <c r="IHA92" s="126"/>
      <c r="IHB92" s="126"/>
      <c r="IHC92" s="126"/>
      <c r="IHD92" s="126"/>
      <c r="IHE92" s="126"/>
      <c r="IHF92" s="126"/>
      <c r="IHG92" s="126"/>
      <c r="IHH92" s="126"/>
      <c r="IHI92" s="126"/>
      <c r="IHJ92" s="126"/>
      <c r="IHK92" s="126"/>
      <c r="IHL92" s="126"/>
      <c r="IHM92" s="126"/>
      <c r="IHN92" s="126"/>
      <c r="IHO92" s="126"/>
      <c r="IHP92" s="126"/>
      <c r="IHQ92" s="126"/>
      <c r="IHR92" s="126"/>
      <c r="IHS92" s="126"/>
      <c r="IHT92" s="126"/>
      <c r="IHU92" s="126"/>
      <c r="IHV92" s="126"/>
      <c r="IHW92" s="126"/>
      <c r="IHX92" s="126"/>
      <c r="IHY92" s="126"/>
      <c r="IHZ92" s="126"/>
      <c r="IIA92" s="126"/>
      <c r="IIB92" s="126"/>
      <c r="IIC92" s="126"/>
      <c r="IID92" s="126"/>
      <c r="IIE92" s="126"/>
      <c r="IIF92" s="126"/>
      <c r="IIG92" s="126"/>
      <c r="IIH92" s="126"/>
      <c r="III92" s="126"/>
      <c r="IIJ92" s="126"/>
      <c r="IIK92" s="126"/>
      <c r="IIL92" s="126"/>
      <c r="IIM92" s="126"/>
      <c r="IIN92" s="126"/>
      <c r="IIO92" s="126"/>
      <c r="IIP92" s="126"/>
      <c r="IIQ92" s="126"/>
      <c r="IIR92" s="126"/>
      <c r="IIS92" s="126"/>
      <c r="IIT92" s="126"/>
      <c r="IIU92" s="126"/>
      <c r="IIV92" s="126"/>
      <c r="IIW92" s="126"/>
      <c r="IIX92" s="126"/>
      <c r="IIY92" s="126"/>
      <c r="IIZ92" s="126"/>
      <c r="IJA92" s="126"/>
      <c r="IJB92" s="126"/>
      <c r="IJC92" s="126"/>
      <c r="IJD92" s="126"/>
      <c r="IJE92" s="126"/>
      <c r="IJF92" s="126"/>
      <c r="IJG92" s="126"/>
      <c r="IJH92" s="126"/>
      <c r="IJI92" s="126"/>
      <c r="IJJ92" s="126"/>
      <c r="IJK92" s="126"/>
      <c r="IJL92" s="126"/>
      <c r="IJM92" s="126"/>
      <c r="IJN92" s="126"/>
      <c r="IJO92" s="126"/>
      <c r="IJP92" s="126"/>
      <c r="IJQ92" s="126"/>
      <c r="IJR92" s="126"/>
      <c r="IJS92" s="126"/>
      <c r="IJT92" s="126"/>
      <c r="IJU92" s="126"/>
      <c r="IJV92" s="126"/>
      <c r="IJW92" s="126"/>
      <c r="IJX92" s="126"/>
      <c r="IJY92" s="126"/>
      <c r="IJZ92" s="126"/>
      <c r="IKA92" s="126"/>
      <c r="IKB92" s="126"/>
      <c r="IKC92" s="126"/>
      <c r="IKD92" s="126"/>
      <c r="IKE92" s="126"/>
      <c r="IKF92" s="126"/>
      <c r="IKG92" s="126"/>
      <c r="IKH92" s="126"/>
      <c r="IKI92" s="126"/>
      <c r="IKJ92" s="126"/>
      <c r="IKK92" s="126"/>
      <c r="IKL92" s="126"/>
      <c r="IKM92" s="126"/>
      <c r="IKN92" s="126"/>
      <c r="IKO92" s="126"/>
      <c r="IKP92" s="126"/>
      <c r="IKQ92" s="126"/>
      <c r="IKR92" s="126"/>
      <c r="IKS92" s="126"/>
      <c r="IKT92" s="126"/>
      <c r="IKU92" s="126"/>
      <c r="IKV92" s="126"/>
      <c r="IKW92" s="126"/>
      <c r="IKX92" s="126"/>
      <c r="IKY92" s="126"/>
      <c r="IKZ92" s="126"/>
      <c r="ILA92" s="126"/>
      <c r="ILB92" s="126"/>
      <c r="ILC92" s="126"/>
      <c r="ILD92" s="126"/>
      <c r="ILE92" s="126"/>
      <c r="ILF92" s="126"/>
      <c r="ILG92" s="126"/>
      <c r="ILH92" s="126"/>
      <c r="ILI92" s="126"/>
      <c r="ILJ92" s="126"/>
      <c r="ILK92" s="126"/>
      <c r="ILL92" s="126"/>
      <c r="ILM92" s="126"/>
      <c r="ILN92" s="126"/>
      <c r="ILO92" s="126"/>
      <c r="ILP92" s="126"/>
      <c r="ILQ92" s="126"/>
      <c r="ILR92" s="126"/>
      <c r="ILS92" s="126"/>
      <c r="ILT92" s="126"/>
      <c r="ILU92" s="126"/>
      <c r="ILV92" s="126"/>
      <c r="ILW92" s="126"/>
      <c r="ILX92" s="126"/>
      <c r="ILY92" s="126"/>
      <c r="ILZ92" s="126"/>
      <c r="IMA92" s="126"/>
      <c r="IMB92" s="126"/>
      <c r="IMC92" s="126"/>
      <c r="IMD92" s="126"/>
      <c r="IME92" s="126"/>
      <c r="IMF92" s="126"/>
      <c r="IMG92" s="126"/>
      <c r="IMH92" s="126"/>
      <c r="IMI92" s="126"/>
      <c r="IMJ92" s="126"/>
      <c r="IMK92" s="126"/>
      <c r="IML92" s="126"/>
      <c r="IMM92" s="126"/>
      <c r="IMN92" s="126"/>
      <c r="IMO92" s="126"/>
      <c r="IMP92" s="126"/>
      <c r="IMQ92" s="126"/>
      <c r="IMR92" s="126"/>
      <c r="IMS92" s="126"/>
      <c r="IMT92" s="126"/>
      <c r="IMU92" s="126"/>
      <c r="IMV92" s="126"/>
      <c r="IMW92" s="126"/>
      <c r="IMX92" s="126"/>
      <c r="IMY92" s="126"/>
      <c r="IMZ92" s="126"/>
      <c r="INA92" s="126"/>
      <c r="INB92" s="126"/>
      <c r="INC92" s="126"/>
      <c r="IND92" s="126"/>
      <c r="INE92" s="126"/>
      <c r="INF92" s="126"/>
      <c r="ING92" s="126"/>
      <c r="INH92" s="126"/>
      <c r="INI92" s="126"/>
      <c r="INJ92" s="126"/>
      <c r="INK92" s="126"/>
      <c r="INL92" s="126"/>
      <c r="INM92" s="126"/>
      <c r="INN92" s="126"/>
      <c r="INO92" s="126"/>
      <c r="INP92" s="126"/>
      <c r="INQ92" s="126"/>
      <c r="INR92" s="126"/>
      <c r="INS92" s="126"/>
      <c r="INT92" s="126"/>
      <c r="INU92" s="126"/>
      <c r="INV92" s="126"/>
      <c r="INW92" s="126"/>
      <c r="INX92" s="126"/>
      <c r="INY92" s="126"/>
      <c r="INZ92" s="126"/>
      <c r="IOA92" s="126"/>
      <c r="IOB92" s="126"/>
      <c r="IOC92" s="126"/>
      <c r="IOD92" s="126"/>
      <c r="IOE92" s="126"/>
      <c r="IOF92" s="126"/>
      <c r="IOG92" s="126"/>
      <c r="IOH92" s="126"/>
      <c r="IOI92" s="126"/>
      <c r="IOJ92" s="126"/>
      <c r="IOK92" s="126"/>
      <c r="IOL92" s="126"/>
      <c r="IOM92" s="126"/>
      <c r="ION92" s="126"/>
      <c r="IOO92" s="126"/>
      <c r="IOP92" s="126"/>
      <c r="IOQ92" s="126"/>
      <c r="IOR92" s="126"/>
      <c r="IOS92" s="126"/>
      <c r="IOT92" s="126"/>
      <c r="IOU92" s="126"/>
      <c r="IOV92" s="126"/>
      <c r="IOW92" s="126"/>
      <c r="IOX92" s="126"/>
      <c r="IOY92" s="126"/>
      <c r="IOZ92" s="126"/>
      <c r="IPA92" s="126"/>
      <c r="IPB92" s="126"/>
      <c r="IPC92" s="126"/>
      <c r="IPD92" s="126"/>
      <c r="IPE92" s="126"/>
      <c r="IPF92" s="126"/>
      <c r="IPG92" s="126"/>
      <c r="IPH92" s="126"/>
      <c r="IPI92" s="126"/>
      <c r="IPJ92" s="126"/>
      <c r="IPK92" s="126"/>
      <c r="IPL92" s="126"/>
      <c r="IPM92" s="126"/>
      <c r="IPN92" s="126"/>
      <c r="IPO92" s="126"/>
      <c r="IPP92" s="126"/>
      <c r="IPQ92" s="126"/>
      <c r="IPR92" s="126"/>
      <c r="IPS92" s="126"/>
      <c r="IPT92" s="126"/>
      <c r="IPU92" s="126"/>
      <c r="IPV92" s="126"/>
      <c r="IPW92" s="126"/>
      <c r="IPX92" s="126"/>
      <c r="IPY92" s="126"/>
      <c r="IPZ92" s="126"/>
      <c r="IQA92" s="126"/>
      <c r="IQB92" s="126"/>
      <c r="IQC92" s="126"/>
      <c r="IQD92" s="126"/>
      <c r="IQE92" s="126"/>
      <c r="IQF92" s="126"/>
      <c r="IQG92" s="126"/>
      <c r="IQH92" s="126"/>
      <c r="IQI92" s="126"/>
      <c r="IQJ92" s="126"/>
      <c r="IQK92" s="126"/>
      <c r="IQL92" s="126"/>
      <c r="IQM92" s="126"/>
      <c r="IQN92" s="126"/>
      <c r="IQO92" s="126"/>
      <c r="IQP92" s="126"/>
      <c r="IQQ92" s="126"/>
      <c r="IQR92" s="126"/>
      <c r="IQS92" s="126"/>
      <c r="IQT92" s="126"/>
      <c r="IQU92" s="126"/>
      <c r="IQV92" s="126"/>
      <c r="IQW92" s="126"/>
      <c r="IQX92" s="126"/>
      <c r="IQY92" s="126"/>
      <c r="IQZ92" s="126"/>
      <c r="IRA92" s="126"/>
      <c r="IRB92" s="126"/>
      <c r="IRC92" s="126"/>
      <c r="IRD92" s="126"/>
      <c r="IRE92" s="126"/>
      <c r="IRF92" s="126"/>
      <c r="IRG92" s="126"/>
      <c r="IRH92" s="126"/>
      <c r="IRI92" s="126"/>
      <c r="IRJ92" s="126"/>
      <c r="IRK92" s="126"/>
      <c r="IRL92" s="126"/>
      <c r="IRM92" s="126"/>
      <c r="IRN92" s="126"/>
      <c r="IRO92" s="126"/>
      <c r="IRP92" s="126"/>
      <c r="IRQ92" s="126"/>
      <c r="IRR92" s="126"/>
      <c r="IRS92" s="126"/>
      <c r="IRT92" s="126"/>
      <c r="IRU92" s="126"/>
      <c r="IRV92" s="126"/>
      <c r="IRW92" s="126"/>
      <c r="IRX92" s="126"/>
      <c r="IRY92" s="126"/>
      <c r="IRZ92" s="126"/>
      <c r="ISA92" s="126"/>
      <c r="ISB92" s="126"/>
      <c r="ISC92" s="126"/>
      <c r="ISD92" s="126"/>
      <c r="ISE92" s="126"/>
      <c r="ISF92" s="126"/>
      <c r="ISG92" s="126"/>
      <c r="ISH92" s="126"/>
      <c r="ISI92" s="126"/>
      <c r="ISJ92" s="126"/>
      <c r="ISK92" s="126"/>
      <c r="ISL92" s="126"/>
      <c r="ISM92" s="126"/>
      <c r="ISN92" s="126"/>
      <c r="ISO92" s="126"/>
      <c r="ISP92" s="126"/>
      <c r="ISQ92" s="126"/>
      <c r="ISR92" s="126"/>
      <c r="ISS92" s="126"/>
      <c r="IST92" s="126"/>
      <c r="ISU92" s="126"/>
      <c r="ISV92" s="126"/>
      <c r="ISW92" s="126"/>
      <c r="ISX92" s="126"/>
      <c r="ISY92" s="126"/>
      <c r="ISZ92" s="126"/>
      <c r="ITA92" s="126"/>
      <c r="ITB92" s="126"/>
      <c r="ITC92" s="126"/>
      <c r="ITD92" s="126"/>
      <c r="ITE92" s="126"/>
      <c r="ITF92" s="126"/>
      <c r="ITG92" s="126"/>
      <c r="ITH92" s="126"/>
      <c r="ITI92" s="126"/>
      <c r="ITJ92" s="126"/>
      <c r="ITK92" s="126"/>
      <c r="ITL92" s="126"/>
      <c r="ITM92" s="126"/>
      <c r="ITN92" s="126"/>
      <c r="ITO92" s="126"/>
      <c r="ITP92" s="126"/>
      <c r="ITQ92" s="126"/>
      <c r="ITR92" s="126"/>
      <c r="ITS92" s="126"/>
      <c r="ITT92" s="126"/>
      <c r="ITU92" s="126"/>
      <c r="ITV92" s="126"/>
      <c r="ITW92" s="126"/>
      <c r="ITX92" s="126"/>
      <c r="ITY92" s="126"/>
      <c r="ITZ92" s="126"/>
      <c r="IUA92" s="126"/>
      <c r="IUB92" s="126"/>
      <c r="IUC92" s="126"/>
      <c r="IUD92" s="126"/>
      <c r="IUE92" s="126"/>
      <c r="IUF92" s="126"/>
      <c r="IUG92" s="126"/>
      <c r="IUH92" s="126"/>
      <c r="IUI92" s="126"/>
      <c r="IUJ92" s="126"/>
      <c r="IUK92" s="126"/>
      <c r="IUL92" s="126"/>
      <c r="IUM92" s="126"/>
      <c r="IUN92" s="126"/>
      <c r="IUO92" s="126"/>
      <c r="IUP92" s="126"/>
      <c r="IUQ92" s="126"/>
      <c r="IUR92" s="126"/>
      <c r="IUS92" s="126"/>
      <c r="IUT92" s="126"/>
      <c r="IUU92" s="126"/>
      <c r="IUV92" s="126"/>
      <c r="IUW92" s="126"/>
      <c r="IUX92" s="126"/>
      <c r="IUY92" s="126"/>
      <c r="IUZ92" s="126"/>
      <c r="IVA92" s="126"/>
      <c r="IVB92" s="126"/>
      <c r="IVC92" s="126"/>
      <c r="IVD92" s="126"/>
      <c r="IVE92" s="126"/>
      <c r="IVF92" s="126"/>
      <c r="IVG92" s="126"/>
      <c r="IVH92" s="126"/>
      <c r="IVI92" s="126"/>
      <c r="IVJ92" s="126"/>
      <c r="IVK92" s="126"/>
      <c r="IVL92" s="126"/>
      <c r="IVM92" s="126"/>
      <c r="IVN92" s="126"/>
      <c r="IVO92" s="126"/>
      <c r="IVP92" s="126"/>
      <c r="IVQ92" s="126"/>
      <c r="IVR92" s="126"/>
      <c r="IVS92" s="126"/>
      <c r="IVT92" s="126"/>
      <c r="IVU92" s="126"/>
      <c r="IVV92" s="126"/>
      <c r="IVW92" s="126"/>
      <c r="IVX92" s="126"/>
      <c r="IVY92" s="126"/>
      <c r="IVZ92" s="126"/>
      <c r="IWA92" s="126"/>
      <c r="IWB92" s="126"/>
      <c r="IWC92" s="126"/>
      <c r="IWD92" s="126"/>
      <c r="IWE92" s="126"/>
      <c r="IWF92" s="126"/>
      <c r="IWG92" s="126"/>
      <c r="IWH92" s="126"/>
      <c r="IWI92" s="126"/>
      <c r="IWJ92" s="126"/>
      <c r="IWK92" s="126"/>
      <c r="IWL92" s="126"/>
      <c r="IWM92" s="126"/>
      <c r="IWN92" s="126"/>
      <c r="IWO92" s="126"/>
      <c r="IWP92" s="126"/>
      <c r="IWQ92" s="126"/>
      <c r="IWR92" s="126"/>
      <c r="IWS92" s="126"/>
      <c r="IWT92" s="126"/>
      <c r="IWU92" s="126"/>
      <c r="IWV92" s="126"/>
      <c r="IWW92" s="126"/>
      <c r="IWX92" s="126"/>
      <c r="IWY92" s="126"/>
      <c r="IWZ92" s="126"/>
      <c r="IXA92" s="126"/>
      <c r="IXB92" s="126"/>
      <c r="IXC92" s="126"/>
      <c r="IXD92" s="126"/>
      <c r="IXE92" s="126"/>
      <c r="IXF92" s="126"/>
      <c r="IXG92" s="126"/>
      <c r="IXH92" s="126"/>
      <c r="IXI92" s="126"/>
      <c r="IXJ92" s="126"/>
      <c r="IXK92" s="126"/>
      <c r="IXL92" s="126"/>
      <c r="IXM92" s="126"/>
      <c r="IXN92" s="126"/>
      <c r="IXO92" s="126"/>
      <c r="IXP92" s="126"/>
      <c r="IXQ92" s="126"/>
      <c r="IXR92" s="126"/>
      <c r="IXS92" s="126"/>
      <c r="IXT92" s="126"/>
      <c r="IXU92" s="126"/>
      <c r="IXV92" s="126"/>
      <c r="IXW92" s="126"/>
      <c r="IXX92" s="126"/>
      <c r="IXY92" s="126"/>
      <c r="IXZ92" s="126"/>
      <c r="IYA92" s="126"/>
      <c r="IYB92" s="126"/>
      <c r="IYC92" s="126"/>
      <c r="IYD92" s="126"/>
      <c r="IYE92" s="126"/>
      <c r="IYF92" s="126"/>
      <c r="IYG92" s="126"/>
      <c r="IYH92" s="126"/>
      <c r="IYI92" s="126"/>
      <c r="IYJ92" s="126"/>
      <c r="IYK92" s="126"/>
      <c r="IYL92" s="126"/>
      <c r="IYM92" s="126"/>
      <c r="IYN92" s="126"/>
      <c r="IYO92" s="126"/>
      <c r="IYP92" s="126"/>
      <c r="IYQ92" s="126"/>
      <c r="IYR92" s="126"/>
      <c r="IYS92" s="126"/>
      <c r="IYT92" s="126"/>
      <c r="IYU92" s="126"/>
      <c r="IYV92" s="126"/>
      <c r="IYW92" s="126"/>
      <c r="IYX92" s="126"/>
      <c r="IYY92" s="126"/>
      <c r="IYZ92" s="126"/>
      <c r="IZA92" s="126"/>
      <c r="IZB92" s="126"/>
      <c r="IZC92" s="126"/>
      <c r="IZD92" s="126"/>
      <c r="IZE92" s="126"/>
      <c r="IZF92" s="126"/>
      <c r="IZG92" s="126"/>
      <c r="IZH92" s="126"/>
      <c r="IZI92" s="126"/>
      <c r="IZJ92" s="126"/>
      <c r="IZK92" s="126"/>
      <c r="IZL92" s="126"/>
      <c r="IZM92" s="126"/>
      <c r="IZN92" s="126"/>
      <c r="IZO92" s="126"/>
      <c r="IZP92" s="126"/>
      <c r="IZQ92" s="126"/>
      <c r="IZR92" s="126"/>
      <c r="IZS92" s="126"/>
      <c r="IZT92" s="126"/>
      <c r="IZU92" s="126"/>
      <c r="IZV92" s="126"/>
      <c r="IZW92" s="126"/>
      <c r="IZX92" s="126"/>
      <c r="IZY92" s="126"/>
      <c r="IZZ92" s="126"/>
      <c r="JAA92" s="126"/>
      <c r="JAB92" s="126"/>
      <c r="JAC92" s="126"/>
      <c r="JAD92" s="126"/>
      <c r="JAE92" s="126"/>
      <c r="JAF92" s="126"/>
      <c r="JAG92" s="126"/>
      <c r="JAH92" s="126"/>
      <c r="JAI92" s="126"/>
      <c r="JAJ92" s="126"/>
      <c r="JAK92" s="126"/>
      <c r="JAL92" s="126"/>
      <c r="JAM92" s="126"/>
      <c r="JAN92" s="126"/>
      <c r="JAO92" s="126"/>
      <c r="JAP92" s="126"/>
      <c r="JAQ92" s="126"/>
      <c r="JAR92" s="126"/>
      <c r="JAS92" s="126"/>
      <c r="JAT92" s="126"/>
      <c r="JAU92" s="126"/>
      <c r="JAV92" s="126"/>
      <c r="JAW92" s="126"/>
      <c r="JAX92" s="126"/>
      <c r="JAY92" s="126"/>
      <c r="JAZ92" s="126"/>
      <c r="JBA92" s="126"/>
      <c r="JBB92" s="126"/>
      <c r="JBC92" s="126"/>
      <c r="JBD92" s="126"/>
      <c r="JBE92" s="126"/>
      <c r="JBF92" s="126"/>
      <c r="JBG92" s="126"/>
      <c r="JBH92" s="126"/>
      <c r="JBI92" s="126"/>
      <c r="JBJ92" s="126"/>
      <c r="JBK92" s="126"/>
      <c r="JBL92" s="126"/>
      <c r="JBM92" s="126"/>
      <c r="JBN92" s="126"/>
      <c r="JBO92" s="126"/>
      <c r="JBP92" s="126"/>
      <c r="JBQ92" s="126"/>
      <c r="JBR92" s="126"/>
      <c r="JBS92" s="126"/>
      <c r="JBT92" s="126"/>
      <c r="JBU92" s="126"/>
      <c r="JBV92" s="126"/>
      <c r="JBW92" s="126"/>
      <c r="JBX92" s="126"/>
      <c r="JBY92" s="126"/>
      <c r="JBZ92" s="126"/>
      <c r="JCA92" s="126"/>
      <c r="JCB92" s="126"/>
      <c r="JCC92" s="126"/>
      <c r="JCD92" s="126"/>
      <c r="JCE92" s="126"/>
      <c r="JCF92" s="126"/>
      <c r="JCG92" s="126"/>
      <c r="JCH92" s="126"/>
      <c r="JCI92" s="126"/>
      <c r="JCJ92" s="126"/>
      <c r="JCK92" s="126"/>
      <c r="JCL92" s="126"/>
      <c r="JCM92" s="126"/>
      <c r="JCN92" s="126"/>
      <c r="JCO92" s="126"/>
      <c r="JCP92" s="126"/>
      <c r="JCQ92" s="126"/>
      <c r="JCR92" s="126"/>
      <c r="JCS92" s="126"/>
      <c r="JCT92" s="126"/>
      <c r="JCU92" s="126"/>
      <c r="JCV92" s="126"/>
      <c r="JCW92" s="126"/>
      <c r="JCX92" s="126"/>
      <c r="JCY92" s="126"/>
      <c r="JCZ92" s="126"/>
      <c r="JDA92" s="126"/>
      <c r="JDB92" s="126"/>
      <c r="JDC92" s="126"/>
      <c r="JDD92" s="126"/>
      <c r="JDE92" s="126"/>
      <c r="JDF92" s="126"/>
      <c r="JDG92" s="126"/>
      <c r="JDH92" s="126"/>
      <c r="JDI92" s="126"/>
      <c r="JDJ92" s="126"/>
      <c r="JDK92" s="126"/>
      <c r="JDL92" s="126"/>
      <c r="JDM92" s="126"/>
      <c r="JDN92" s="126"/>
      <c r="JDO92" s="126"/>
      <c r="JDP92" s="126"/>
      <c r="JDQ92" s="126"/>
      <c r="JDR92" s="126"/>
      <c r="JDS92" s="126"/>
      <c r="JDT92" s="126"/>
      <c r="JDU92" s="126"/>
      <c r="JDV92" s="126"/>
      <c r="JDW92" s="126"/>
      <c r="JDX92" s="126"/>
      <c r="JDY92" s="126"/>
      <c r="JDZ92" s="126"/>
      <c r="JEA92" s="126"/>
      <c r="JEB92" s="126"/>
      <c r="JEC92" s="126"/>
      <c r="JED92" s="126"/>
      <c r="JEE92" s="126"/>
      <c r="JEF92" s="126"/>
      <c r="JEG92" s="126"/>
      <c r="JEH92" s="126"/>
      <c r="JEI92" s="126"/>
      <c r="JEJ92" s="126"/>
      <c r="JEK92" s="126"/>
      <c r="JEL92" s="126"/>
      <c r="JEM92" s="126"/>
      <c r="JEN92" s="126"/>
      <c r="JEO92" s="126"/>
      <c r="JEP92" s="126"/>
      <c r="JEQ92" s="126"/>
      <c r="JER92" s="126"/>
      <c r="JES92" s="126"/>
      <c r="JET92" s="126"/>
      <c r="JEU92" s="126"/>
      <c r="JEV92" s="126"/>
      <c r="JEW92" s="126"/>
      <c r="JEX92" s="126"/>
      <c r="JEY92" s="126"/>
      <c r="JEZ92" s="126"/>
      <c r="JFA92" s="126"/>
      <c r="JFB92" s="126"/>
      <c r="JFC92" s="126"/>
      <c r="JFD92" s="126"/>
      <c r="JFE92" s="126"/>
      <c r="JFF92" s="126"/>
      <c r="JFG92" s="126"/>
      <c r="JFH92" s="126"/>
      <c r="JFI92" s="126"/>
      <c r="JFJ92" s="126"/>
      <c r="JFK92" s="126"/>
      <c r="JFL92" s="126"/>
      <c r="JFM92" s="126"/>
      <c r="JFN92" s="126"/>
      <c r="JFO92" s="126"/>
      <c r="JFP92" s="126"/>
      <c r="JFQ92" s="126"/>
      <c r="JFR92" s="126"/>
      <c r="JFS92" s="126"/>
      <c r="JFT92" s="126"/>
      <c r="JFU92" s="126"/>
      <c r="JFV92" s="126"/>
      <c r="JFW92" s="126"/>
      <c r="JFX92" s="126"/>
      <c r="JFY92" s="126"/>
      <c r="JFZ92" s="126"/>
      <c r="JGA92" s="126"/>
      <c r="JGB92" s="126"/>
      <c r="JGC92" s="126"/>
      <c r="JGD92" s="126"/>
      <c r="JGE92" s="126"/>
      <c r="JGF92" s="126"/>
      <c r="JGG92" s="126"/>
      <c r="JGH92" s="126"/>
      <c r="JGI92" s="126"/>
      <c r="JGJ92" s="126"/>
      <c r="JGK92" s="126"/>
      <c r="JGL92" s="126"/>
      <c r="JGM92" s="126"/>
      <c r="JGN92" s="126"/>
      <c r="JGO92" s="126"/>
      <c r="JGP92" s="126"/>
      <c r="JGQ92" s="126"/>
      <c r="JGR92" s="126"/>
      <c r="JGS92" s="126"/>
      <c r="JGT92" s="126"/>
      <c r="JGU92" s="126"/>
      <c r="JGV92" s="126"/>
      <c r="JGW92" s="126"/>
      <c r="JGX92" s="126"/>
      <c r="JGY92" s="126"/>
      <c r="JGZ92" s="126"/>
      <c r="JHA92" s="126"/>
      <c r="JHB92" s="126"/>
      <c r="JHC92" s="126"/>
      <c r="JHD92" s="126"/>
      <c r="JHE92" s="126"/>
      <c r="JHF92" s="126"/>
      <c r="JHG92" s="126"/>
      <c r="JHH92" s="126"/>
      <c r="JHI92" s="126"/>
      <c r="JHJ92" s="126"/>
      <c r="JHK92" s="126"/>
      <c r="JHL92" s="126"/>
      <c r="JHM92" s="126"/>
      <c r="JHN92" s="126"/>
      <c r="JHO92" s="126"/>
      <c r="JHP92" s="126"/>
      <c r="JHQ92" s="126"/>
      <c r="JHR92" s="126"/>
      <c r="JHS92" s="126"/>
      <c r="JHT92" s="126"/>
      <c r="JHU92" s="126"/>
      <c r="JHV92" s="126"/>
      <c r="JHW92" s="126"/>
      <c r="JHX92" s="126"/>
      <c r="JHY92" s="126"/>
      <c r="JHZ92" s="126"/>
      <c r="JIA92" s="126"/>
      <c r="JIB92" s="126"/>
      <c r="JIC92" s="126"/>
      <c r="JID92" s="126"/>
      <c r="JIE92" s="126"/>
      <c r="JIF92" s="126"/>
      <c r="JIG92" s="126"/>
      <c r="JIH92" s="126"/>
      <c r="JII92" s="126"/>
      <c r="JIJ92" s="126"/>
      <c r="JIK92" s="126"/>
      <c r="JIL92" s="126"/>
      <c r="JIM92" s="126"/>
      <c r="JIN92" s="126"/>
      <c r="JIO92" s="126"/>
      <c r="JIP92" s="126"/>
      <c r="JIQ92" s="126"/>
      <c r="JIR92" s="126"/>
      <c r="JIS92" s="126"/>
      <c r="JIT92" s="126"/>
      <c r="JIU92" s="126"/>
      <c r="JIV92" s="126"/>
      <c r="JIW92" s="126"/>
      <c r="JIX92" s="126"/>
      <c r="JIY92" s="126"/>
      <c r="JIZ92" s="126"/>
      <c r="JJA92" s="126"/>
      <c r="JJB92" s="126"/>
      <c r="JJC92" s="126"/>
      <c r="JJD92" s="126"/>
      <c r="JJE92" s="126"/>
      <c r="JJF92" s="126"/>
      <c r="JJG92" s="126"/>
      <c r="JJH92" s="126"/>
      <c r="JJI92" s="126"/>
      <c r="JJJ92" s="126"/>
      <c r="JJK92" s="126"/>
      <c r="JJL92" s="126"/>
      <c r="JJM92" s="126"/>
      <c r="JJN92" s="126"/>
      <c r="JJO92" s="126"/>
      <c r="JJP92" s="126"/>
      <c r="JJQ92" s="126"/>
      <c r="JJR92" s="126"/>
      <c r="JJS92" s="126"/>
      <c r="JJT92" s="126"/>
      <c r="JJU92" s="126"/>
      <c r="JJV92" s="126"/>
      <c r="JJW92" s="126"/>
      <c r="JJX92" s="126"/>
      <c r="JJY92" s="126"/>
      <c r="JJZ92" s="126"/>
      <c r="JKA92" s="126"/>
      <c r="JKB92" s="126"/>
      <c r="JKC92" s="126"/>
      <c r="JKD92" s="126"/>
      <c r="JKE92" s="126"/>
      <c r="JKF92" s="126"/>
      <c r="JKG92" s="126"/>
      <c r="JKH92" s="126"/>
      <c r="JKI92" s="126"/>
      <c r="JKJ92" s="126"/>
      <c r="JKK92" s="126"/>
      <c r="JKL92" s="126"/>
      <c r="JKM92" s="126"/>
      <c r="JKN92" s="126"/>
      <c r="JKO92" s="126"/>
      <c r="JKP92" s="126"/>
      <c r="JKQ92" s="126"/>
      <c r="JKR92" s="126"/>
      <c r="JKS92" s="126"/>
      <c r="JKT92" s="126"/>
      <c r="JKU92" s="126"/>
      <c r="JKV92" s="126"/>
      <c r="JKW92" s="126"/>
      <c r="JKX92" s="126"/>
      <c r="JKY92" s="126"/>
      <c r="JKZ92" s="126"/>
      <c r="JLA92" s="126"/>
      <c r="JLB92" s="126"/>
      <c r="JLC92" s="126"/>
      <c r="JLD92" s="126"/>
      <c r="JLE92" s="126"/>
      <c r="JLF92" s="126"/>
      <c r="JLG92" s="126"/>
      <c r="JLH92" s="126"/>
      <c r="JLI92" s="126"/>
      <c r="JLJ92" s="126"/>
      <c r="JLK92" s="126"/>
      <c r="JLL92" s="126"/>
      <c r="JLM92" s="126"/>
      <c r="JLN92" s="126"/>
      <c r="JLO92" s="126"/>
      <c r="JLP92" s="126"/>
      <c r="JLQ92" s="126"/>
      <c r="JLR92" s="126"/>
      <c r="JLS92" s="126"/>
      <c r="JLT92" s="126"/>
      <c r="JLU92" s="126"/>
      <c r="JLV92" s="126"/>
      <c r="JLW92" s="126"/>
      <c r="JLX92" s="126"/>
      <c r="JLY92" s="126"/>
      <c r="JLZ92" s="126"/>
      <c r="JMA92" s="126"/>
      <c r="JMB92" s="126"/>
      <c r="JMC92" s="126"/>
      <c r="JMD92" s="126"/>
      <c r="JME92" s="126"/>
      <c r="JMF92" s="126"/>
      <c r="JMG92" s="126"/>
      <c r="JMH92" s="126"/>
      <c r="JMI92" s="126"/>
      <c r="JMJ92" s="126"/>
      <c r="JMK92" s="126"/>
      <c r="JML92" s="126"/>
      <c r="JMM92" s="126"/>
      <c r="JMN92" s="126"/>
      <c r="JMO92" s="126"/>
      <c r="JMP92" s="126"/>
      <c r="JMQ92" s="126"/>
      <c r="JMR92" s="126"/>
      <c r="JMS92" s="126"/>
      <c r="JMT92" s="126"/>
      <c r="JMU92" s="126"/>
      <c r="JMV92" s="126"/>
      <c r="JMW92" s="126"/>
      <c r="JMX92" s="126"/>
      <c r="JMY92" s="126"/>
      <c r="JMZ92" s="126"/>
      <c r="JNA92" s="126"/>
      <c r="JNB92" s="126"/>
      <c r="JNC92" s="126"/>
      <c r="JND92" s="126"/>
      <c r="JNE92" s="126"/>
      <c r="JNF92" s="126"/>
      <c r="JNG92" s="126"/>
      <c r="JNH92" s="126"/>
      <c r="JNI92" s="126"/>
      <c r="JNJ92" s="126"/>
      <c r="JNK92" s="126"/>
      <c r="JNL92" s="126"/>
      <c r="JNM92" s="126"/>
      <c r="JNN92" s="126"/>
      <c r="JNO92" s="126"/>
      <c r="JNP92" s="126"/>
      <c r="JNQ92" s="126"/>
      <c r="JNR92" s="126"/>
      <c r="JNS92" s="126"/>
      <c r="JNT92" s="126"/>
      <c r="JNU92" s="126"/>
      <c r="JNV92" s="126"/>
      <c r="JNW92" s="126"/>
      <c r="JNX92" s="126"/>
      <c r="JNY92" s="126"/>
      <c r="JNZ92" s="126"/>
      <c r="JOA92" s="126"/>
      <c r="JOB92" s="126"/>
      <c r="JOC92" s="126"/>
      <c r="JOD92" s="126"/>
      <c r="JOE92" s="126"/>
      <c r="JOF92" s="126"/>
      <c r="JOG92" s="126"/>
      <c r="JOH92" s="126"/>
      <c r="JOI92" s="126"/>
      <c r="JOJ92" s="126"/>
      <c r="JOK92" s="126"/>
      <c r="JOL92" s="126"/>
      <c r="JOM92" s="126"/>
      <c r="JON92" s="126"/>
      <c r="JOO92" s="126"/>
      <c r="JOP92" s="126"/>
      <c r="JOQ92" s="126"/>
      <c r="JOR92" s="126"/>
      <c r="JOS92" s="126"/>
      <c r="JOT92" s="126"/>
      <c r="JOU92" s="126"/>
      <c r="JOV92" s="126"/>
      <c r="JOW92" s="126"/>
      <c r="JOX92" s="126"/>
      <c r="JOY92" s="126"/>
      <c r="JOZ92" s="126"/>
      <c r="JPA92" s="126"/>
      <c r="JPB92" s="126"/>
      <c r="JPC92" s="126"/>
      <c r="JPD92" s="126"/>
      <c r="JPE92" s="126"/>
      <c r="JPF92" s="126"/>
      <c r="JPG92" s="126"/>
      <c r="JPH92" s="126"/>
      <c r="JPI92" s="126"/>
      <c r="JPJ92" s="126"/>
      <c r="JPK92" s="126"/>
      <c r="JPL92" s="126"/>
      <c r="JPM92" s="126"/>
      <c r="JPN92" s="126"/>
      <c r="JPO92" s="126"/>
      <c r="JPP92" s="126"/>
      <c r="JPQ92" s="126"/>
      <c r="JPR92" s="126"/>
      <c r="JPS92" s="126"/>
      <c r="JPT92" s="126"/>
      <c r="JPU92" s="126"/>
      <c r="JPV92" s="126"/>
      <c r="JPW92" s="126"/>
      <c r="JPX92" s="126"/>
      <c r="JPY92" s="126"/>
      <c r="JPZ92" s="126"/>
      <c r="JQA92" s="126"/>
      <c r="JQB92" s="126"/>
      <c r="JQC92" s="126"/>
      <c r="JQD92" s="126"/>
      <c r="JQE92" s="126"/>
      <c r="JQF92" s="126"/>
      <c r="JQG92" s="126"/>
      <c r="JQH92" s="126"/>
      <c r="JQI92" s="126"/>
      <c r="JQJ92" s="126"/>
      <c r="JQK92" s="126"/>
      <c r="JQL92" s="126"/>
      <c r="JQM92" s="126"/>
      <c r="JQN92" s="126"/>
      <c r="JQO92" s="126"/>
      <c r="JQP92" s="126"/>
      <c r="JQQ92" s="126"/>
      <c r="JQR92" s="126"/>
      <c r="JQS92" s="126"/>
      <c r="JQT92" s="126"/>
      <c r="JQU92" s="126"/>
      <c r="JQV92" s="126"/>
      <c r="JQW92" s="126"/>
      <c r="JQX92" s="126"/>
      <c r="JQY92" s="126"/>
      <c r="JQZ92" s="126"/>
      <c r="JRA92" s="126"/>
      <c r="JRB92" s="126"/>
      <c r="JRC92" s="126"/>
      <c r="JRD92" s="126"/>
      <c r="JRE92" s="126"/>
      <c r="JRF92" s="126"/>
      <c r="JRG92" s="126"/>
      <c r="JRH92" s="126"/>
      <c r="JRI92" s="126"/>
      <c r="JRJ92" s="126"/>
      <c r="JRK92" s="126"/>
      <c r="JRL92" s="126"/>
      <c r="JRM92" s="126"/>
      <c r="JRN92" s="126"/>
      <c r="JRO92" s="126"/>
      <c r="JRP92" s="126"/>
      <c r="JRQ92" s="126"/>
      <c r="JRR92" s="126"/>
      <c r="JRS92" s="126"/>
      <c r="JRT92" s="126"/>
      <c r="JRU92" s="126"/>
      <c r="JRV92" s="126"/>
      <c r="JRW92" s="126"/>
      <c r="JRX92" s="126"/>
      <c r="JRY92" s="126"/>
      <c r="JRZ92" s="126"/>
      <c r="JSA92" s="126"/>
      <c r="JSB92" s="126"/>
      <c r="JSC92" s="126"/>
      <c r="JSD92" s="126"/>
      <c r="JSE92" s="126"/>
      <c r="JSF92" s="126"/>
      <c r="JSG92" s="126"/>
      <c r="JSH92" s="126"/>
      <c r="JSI92" s="126"/>
      <c r="JSJ92" s="126"/>
      <c r="JSK92" s="126"/>
      <c r="JSL92" s="126"/>
      <c r="JSM92" s="126"/>
      <c r="JSN92" s="126"/>
      <c r="JSO92" s="126"/>
      <c r="JSP92" s="126"/>
      <c r="JSQ92" s="126"/>
      <c r="JSR92" s="126"/>
      <c r="JSS92" s="126"/>
      <c r="JST92" s="126"/>
      <c r="JSU92" s="126"/>
      <c r="JSV92" s="126"/>
      <c r="JSW92" s="126"/>
      <c r="JSX92" s="126"/>
      <c r="JSY92" s="126"/>
      <c r="JSZ92" s="126"/>
      <c r="JTA92" s="126"/>
      <c r="JTB92" s="126"/>
      <c r="JTC92" s="126"/>
      <c r="JTD92" s="126"/>
      <c r="JTE92" s="126"/>
      <c r="JTF92" s="126"/>
      <c r="JTG92" s="126"/>
      <c r="JTH92" s="126"/>
      <c r="JTI92" s="126"/>
      <c r="JTJ92" s="126"/>
      <c r="JTK92" s="126"/>
      <c r="JTL92" s="126"/>
      <c r="JTM92" s="126"/>
      <c r="JTN92" s="126"/>
      <c r="JTO92" s="126"/>
      <c r="JTP92" s="126"/>
      <c r="JTQ92" s="126"/>
      <c r="JTR92" s="126"/>
      <c r="JTS92" s="126"/>
      <c r="JTT92" s="126"/>
      <c r="JTU92" s="126"/>
      <c r="JTV92" s="126"/>
      <c r="JTW92" s="126"/>
      <c r="JTX92" s="126"/>
      <c r="JTY92" s="126"/>
      <c r="JTZ92" s="126"/>
      <c r="JUA92" s="126"/>
      <c r="JUB92" s="126"/>
      <c r="JUC92" s="126"/>
      <c r="JUD92" s="126"/>
      <c r="JUE92" s="126"/>
      <c r="JUF92" s="126"/>
      <c r="JUG92" s="126"/>
      <c r="JUH92" s="126"/>
      <c r="JUI92" s="126"/>
      <c r="JUJ92" s="126"/>
      <c r="JUK92" s="126"/>
      <c r="JUL92" s="126"/>
      <c r="JUM92" s="126"/>
      <c r="JUN92" s="126"/>
      <c r="JUO92" s="126"/>
      <c r="JUP92" s="126"/>
      <c r="JUQ92" s="126"/>
      <c r="JUR92" s="126"/>
      <c r="JUS92" s="126"/>
      <c r="JUT92" s="126"/>
      <c r="JUU92" s="126"/>
      <c r="JUV92" s="126"/>
      <c r="JUW92" s="126"/>
      <c r="JUX92" s="126"/>
      <c r="JUY92" s="126"/>
      <c r="JUZ92" s="126"/>
      <c r="JVA92" s="126"/>
      <c r="JVB92" s="126"/>
      <c r="JVC92" s="126"/>
      <c r="JVD92" s="126"/>
      <c r="JVE92" s="126"/>
      <c r="JVF92" s="126"/>
      <c r="JVG92" s="126"/>
      <c r="JVH92" s="126"/>
      <c r="JVI92" s="126"/>
      <c r="JVJ92" s="126"/>
      <c r="JVK92" s="126"/>
      <c r="JVL92" s="126"/>
      <c r="JVM92" s="126"/>
      <c r="JVN92" s="126"/>
      <c r="JVO92" s="126"/>
      <c r="JVP92" s="126"/>
      <c r="JVQ92" s="126"/>
      <c r="JVR92" s="126"/>
      <c r="JVS92" s="126"/>
      <c r="JVT92" s="126"/>
      <c r="JVU92" s="126"/>
      <c r="JVV92" s="126"/>
      <c r="JVW92" s="126"/>
      <c r="JVX92" s="126"/>
      <c r="JVY92" s="126"/>
      <c r="JVZ92" s="126"/>
      <c r="JWA92" s="126"/>
      <c r="JWB92" s="126"/>
      <c r="JWC92" s="126"/>
      <c r="JWD92" s="126"/>
      <c r="JWE92" s="126"/>
      <c r="JWF92" s="126"/>
      <c r="JWG92" s="126"/>
      <c r="JWH92" s="126"/>
      <c r="JWI92" s="126"/>
      <c r="JWJ92" s="126"/>
      <c r="JWK92" s="126"/>
      <c r="JWL92" s="126"/>
      <c r="JWM92" s="126"/>
      <c r="JWN92" s="126"/>
      <c r="JWO92" s="126"/>
      <c r="JWP92" s="126"/>
      <c r="JWQ92" s="126"/>
      <c r="JWR92" s="126"/>
      <c r="JWS92" s="126"/>
      <c r="JWT92" s="126"/>
      <c r="JWU92" s="126"/>
      <c r="JWV92" s="126"/>
      <c r="JWW92" s="126"/>
      <c r="JWX92" s="126"/>
      <c r="JWY92" s="126"/>
      <c r="JWZ92" s="126"/>
      <c r="JXA92" s="126"/>
      <c r="JXB92" s="126"/>
      <c r="JXC92" s="126"/>
      <c r="JXD92" s="126"/>
      <c r="JXE92" s="126"/>
      <c r="JXF92" s="126"/>
      <c r="JXG92" s="126"/>
      <c r="JXH92" s="126"/>
      <c r="JXI92" s="126"/>
      <c r="JXJ92" s="126"/>
      <c r="JXK92" s="126"/>
      <c r="JXL92" s="126"/>
      <c r="JXM92" s="126"/>
      <c r="JXN92" s="126"/>
      <c r="JXO92" s="126"/>
      <c r="JXP92" s="126"/>
      <c r="JXQ92" s="126"/>
      <c r="JXR92" s="126"/>
      <c r="JXS92" s="126"/>
      <c r="JXT92" s="126"/>
      <c r="JXU92" s="126"/>
      <c r="JXV92" s="126"/>
      <c r="JXW92" s="126"/>
      <c r="JXX92" s="126"/>
      <c r="JXY92" s="126"/>
      <c r="JXZ92" s="126"/>
      <c r="JYA92" s="126"/>
      <c r="JYB92" s="126"/>
      <c r="JYC92" s="126"/>
      <c r="JYD92" s="126"/>
      <c r="JYE92" s="126"/>
      <c r="JYF92" s="126"/>
      <c r="JYG92" s="126"/>
      <c r="JYH92" s="126"/>
      <c r="JYI92" s="126"/>
      <c r="JYJ92" s="126"/>
      <c r="JYK92" s="126"/>
      <c r="JYL92" s="126"/>
      <c r="JYM92" s="126"/>
      <c r="JYN92" s="126"/>
      <c r="JYO92" s="126"/>
      <c r="JYP92" s="126"/>
      <c r="JYQ92" s="126"/>
      <c r="JYR92" s="126"/>
      <c r="JYS92" s="126"/>
      <c r="JYT92" s="126"/>
      <c r="JYU92" s="126"/>
      <c r="JYV92" s="126"/>
      <c r="JYW92" s="126"/>
      <c r="JYX92" s="126"/>
      <c r="JYY92" s="126"/>
      <c r="JYZ92" s="126"/>
      <c r="JZA92" s="126"/>
      <c r="JZB92" s="126"/>
      <c r="JZC92" s="126"/>
      <c r="JZD92" s="126"/>
      <c r="JZE92" s="126"/>
      <c r="JZF92" s="126"/>
      <c r="JZG92" s="126"/>
      <c r="JZH92" s="126"/>
      <c r="JZI92" s="126"/>
      <c r="JZJ92" s="126"/>
      <c r="JZK92" s="126"/>
      <c r="JZL92" s="126"/>
      <c r="JZM92" s="126"/>
      <c r="JZN92" s="126"/>
      <c r="JZO92" s="126"/>
      <c r="JZP92" s="126"/>
      <c r="JZQ92" s="126"/>
      <c r="JZR92" s="126"/>
      <c r="JZS92" s="126"/>
      <c r="JZT92" s="126"/>
      <c r="JZU92" s="126"/>
      <c r="JZV92" s="126"/>
      <c r="JZW92" s="126"/>
      <c r="JZX92" s="126"/>
      <c r="JZY92" s="126"/>
      <c r="JZZ92" s="126"/>
      <c r="KAA92" s="126"/>
      <c r="KAB92" s="126"/>
      <c r="KAC92" s="126"/>
      <c r="KAD92" s="126"/>
      <c r="KAE92" s="126"/>
      <c r="KAF92" s="126"/>
      <c r="KAG92" s="126"/>
      <c r="KAH92" s="126"/>
      <c r="KAI92" s="126"/>
      <c r="KAJ92" s="126"/>
      <c r="KAK92" s="126"/>
      <c r="KAL92" s="126"/>
      <c r="KAM92" s="126"/>
      <c r="KAN92" s="126"/>
      <c r="KAO92" s="126"/>
      <c r="KAP92" s="126"/>
      <c r="KAQ92" s="126"/>
      <c r="KAR92" s="126"/>
      <c r="KAS92" s="126"/>
      <c r="KAT92" s="126"/>
      <c r="KAU92" s="126"/>
      <c r="KAV92" s="126"/>
      <c r="KAW92" s="126"/>
      <c r="KAX92" s="126"/>
      <c r="KAY92" s="126"/>
      <c r="KAZ92" s="126"/>
      <c r="KBA92" s="126"/>
      <c r="KBB92" s="126"/>
      <c r="KBC92" s="126"/>
      <c r="KBD92" s="126"/>
      <c r="KBE92" s="126"/>
      <c r="KBF92" s="126"/>
      <c r="KBG92" s="126"/>
      <c r="KBH92" s="126"/>
      <c r="KBI92" s="126"/>
      <c r="KBJ92" s="126"/>
      <c r="KBK92" s="126"/>
      <c r="KBL92" s="126"/>
      <c r="KBM92" s="126"/>
      <c r="KBN92" s="126"/>
      <c r="KBO92" s="126"/>
      <c r="KBP92" s="126"/>
      <c r="KBQ92" s="126"/>
      <c r="KBR92" s="126"/>
      <c r="KBS92" s="126"/>
      <c r="KBT92" s="126"/>
      <c r="KBU92" s="126"/>
      <c r="KBV92" s="126"/>
      <c r="KBW92" s="126"/>
      <c r="KBX92" s="126"/>
      <c r="KBY92" s="126"/>
      <c r="KBZ92" s="126"/>
      <c r="KCA92" s="126"/>
      <c r="KCB92" s="126"/>
      <c r="KCC92" s="126"/>
      <c r="KCD92" s="126"/>
      <c r="KCE92" s="126"/>
      <c r="KCF92" s="126"/>
      <c r="KCG92" s="126"/>
      <c r="KCH92" s="126"/>
      <c r="KCI92" s="126"/>
      <c r="KCJ92" s="126"/>
      <c r="KCK92" s="126"/>
      <c r="KCL92" s="126"/>
      <c r="KCM92" s="126"/>
      <c r="KCN92" s="126"/>
      <c r="KCO92" s="126"/>
      <c r="KCP92" s="126"/>
      <c r="KCQ92" s="126"/>
      <c r="KCR92" s="126"/>
      <c r="KCS92" s="126"/>
      <c r="KCT92" s="126"/>
      <c r="KCU92" s="126"/>
      <c r="KCV92" s="126"/>
      <c r="KCW92" s="126"/>
      <c r="KCX92" s="126"/>
      <c r="KCY92" s="126"/>
      <c r="KCZ92" s="126"/>
      <c r="KDA92" s="126"/>
      <c r="KDB92" s="126"/>
      <c r="KDC92" s="126"/>
      <c r="KDD92" s="126"/>
      <c r="KDE92" s="126"/>
      <c r="KDF92" s="126"/>
      <c r="KDG92" s="126"/>
      <c r="KDH92" s="126"/>
      <c r="KDI92" s="126"/>
      <c r="KDJ92" s="126"/>
      <c r="KDK92" s="126"/>
      <c r="KDL92" s="126"/>
      <c r="KDM92" s="126"/>
      <c r="KDN92" s="126"/>
      <c r="KDO92" s="126"/>
      <c r="KDP92" s="126"/>
      <c r="KDQ92" s="126"/>
      <c r="KDR92" s="126"/>
      <c r="KDS92" s="126"/>
      <c r="KDT92" s="126"/>
      <c r="KDU92" s="126"/>
      <c r="KDV92" s="126"/>
      <c r="KDW92" s="126"/>
      <c r="KDX92" s="126"/>
      <c r="KDY92" s="126"/>
      <c r="KDZ92" s="126"/>
      <c r="KEA92" s="126"/>
      <c r="KEB92" s="126"/>
      <c r="KEC92" s="126"/>
      <c r="KED92" s="126"/>
      <c r="KEE92" s="126"/>
      <c r="KEF92" s="126"/>
      <c r="KEG92" s="126"/>
      <c r="KEH92" s="126"/>
      <c r="KEI92" s="126"/>
      <c r="KEJ92" s="126"/>
      <c r="KEK92" s="126"/>
      <c r="KEL92" s="126"/>
      <c r="KEM92" s="126"/>
      <c r="KEN92" s="126"/>
      <c r="KEO92" s="126"/>
      <c r="KEP92" s="126"/>
      <c r="KEQ92" s="126"/>
      <c r="KER92" s="126"/>
      <c r="KES92" s="126"/>
      <c r="KET92" s="126"/>
      <c r="KEU92" s="126"/>
      <c r="KEV92" s="126"/>
      <c r="KEW92" s="126"/>
      <c r="KEX92" s="126"/>
      <c r="KEY92" s="126"/>
      <c r="KEZ92" s="126"/>
      <c r="KFA92" s="126"/>
      <c r="KFB92" s="126"/>
      <c r="KFC92" s="126"/>
      <c r="KFD92" s="126"/>
      <c r="KFE92" s="126"/>
      <c r="KFF92" s="126"/>
      <c r="KFG92" s="126"/>
      <c r="KFH92" s="126"/>
      <c r="KFI92" s="126"/>
      <c r="KFJ92" s="126"/>
      <c r="KFK92" s="126"/>
      <c r="KFL92" s="126"/>
      <c r="KFM92" s="126"/>
      <c r="KFN92" s="126"/>
      <c r="KFO92" s="126"/>
      <c r="KFP92" s="126"/>
      <c r="KFQ92" s="126"/>
      <c r="KFR92" s="126"/>
      <c r="KFS92" s="126"/>
      <c r="KFT92" s="126"/>
      <c r="KFU92" s="126"/>
      <c r="KFV92" s="126"/>
      <c r="KFW92" s="126"/>
      <c r="KFX92" s="126"/>
      <c r="KFY92" s="126"/>
      <c r="KFZ92" s="126"/>
      <c r="KGA92" s="126"/>
      <c r="KGB92" s="126"/>
      <c r="KGC92" s="126"/>
      <c r="KGD92" s="126"/>
      <c r="KGE92" s="126"/>
      <c r="KGF92" s="126"/>
      <c r="KGG92" s="126"/>
      <c r="KGH92" s="126"/>
      <c r="KGI92" s="126"/>
      <c r="KGJ92" s="126"/>
      <c r="KGK92" s="126"/>
      <c r="KGL92" s="126"/>
      <c r="KGM92" s="126"/>
      <c r="KGN92" s="126"/>
      <c r="KGO92" s="126"/>
      <c r="KGP92" s="126"/>
      <c r="KGQ92" s="126"/>
      <c r="KGR92" s="126"/>
      <c r="KGS92" s="126"/>
      <c r="KGT92" s="126"/>
      <c r="KGU92" s="126"/>
      <c r="KGV92" s="126"/>
      <c r="KGW92" s="126"/>
      <c r="KGX92" s="126"/>
      <c r="KGY92" s="126"/>
      <c r="KGZ92" s="126"/>
      <c r="KHA92" s="126"/>
      <c r="KHB92" s="126"/>
      <c r="KHC92" s="126"/>
      <c r="KHD92" s="126"/>
      <c r="KHE92" s="126"/>
      <c r="KHF92" s="126"/>
      <c r="KHG92" s="126"/>
      <c r="KHH92" s="126"/>
      <c r="KHI92" s="126"/>
      <c r="KHJ92" s="126"/>
      <c r="KHK92" s="126"/>
      <c r="KHL92" s="126"/>
      <c r="KHM92" s="126"/>
      <c r="KHN92" s="126"/>
      <c r="KHO92" s="126"/>
      <c r="KHP92" s="126"/>
      <c r="KHQ92" s="126"/>
      <c r="KHR92" s="126"/>
      <c r="KHS92" s="126"/>
      <c r="KHT92" s="126"/>
      <c r="KHU92" s="126"/>
      <c r="KHV92" s="126"/>
      <c r="KHW92" s="126"/>
      <c r="KHX92" s="126"/>
      <c r="KHY92" s="126"/>
      <c r="KHZ92" s="126"/>
      <c r="KIA92" s="126"/>
      <c r="KIB92" s="126"/>
      <c r="KIC92" s="126"/>
      <c r="KID92" s="126"/>
      <c r="KIE92" s="126"/>
      <c r="KIF92" s="126"/>
      <c r="KIG92" s="126"/>
      <c r="KIH92" s="126"/>
      <c r="KII92" s="126"/>
      <c r="KIJ92" s="126"/>
      <c r="KIK92" s="126"/>
      <c r="KIL92" s="126"/>
      <c r="KIM92" s="126"/>
      <c r="KIN92" s="126"/>
      <c r="KIO92" s="126"/>
      <c r="KIP92" s="126"/>
      <c r="KIQ92" s="126"/>
      <c r="KIR92" s="126"/>
      <c r="KIS92" s="126"/>
      <c r="KIT92" s="126"/>
      <c r="KIU92" s="126"/>
      <c r="KIV92" s="126"/>
      <c r="KIW92" s="126"/>
      <c r="KIX92" s="126"/>
      <c r="KIY92" s="126"/>
      <c r="KIZ92" s="126"/>
      <c r="KJA92" s="126"/>
      <c r="KJB92" s="126"/>
      <c r="KJC92" s="126"/>
      <c r="KJD92" s="126"/>
      <c r="KJE92" s="126"/>
      <c r="KJF92" s="126"/>
      <c r="KJG92" s="126"/>
      <c r="KJH92" s="126"/>
      <c r="KJI92" s="126"/>
      <c r="KJJ92" s="126"/>
      <c r="KJK92" s="126"/>
      <c r="KJL92" s="126"/>
      <c r="KJM92" s="126"/>
      <c r="KJN92" s="126"/>
      <c r="KJO92" s="126"/>
      <c r="KJP92" s="126"/>
      <c r="KJQ92" s="126"/>
      <c r="KJR92" s="126"/>
      <c r="KJS92" s="126"/>
      <c r="KJT92" s="126"/>
      <c r="KJU92" s="126"/>
      <c r="KJV92" s="126"/>
      <c r="KJW92" s="126"/>
      <c r="KJX92" s="126"/>
      <c r="KJY92" s="126"/>
      <c r="KJZ92" s="126"/>
      <c r="KKA92" s="126"/>
      <c r="KKB92" s="126"/>
      <c r="KKC92" s="126"/>
      <c r="KKD92" s="126"/>
      <c r="KKE92" s="126"/>
      <c r="KKF92" s="126"/>
      <c r="KKG92" s="126"/>
      <c r="KKH92" s="126"/>
      <c r="KKI92" s="126"/>
      <c r="KKJ92" s="126"/>
      <c r="KKK92" s="126"/>
      <c r="KKL92" s="126"/>
      <c r="KKM92" s="126"/>
      <c r="KKN92" s="126"/>
      <c r="KKO92" s="126"/>
      <c r="KKP92" s="126"/>
      <c r="KKQ92" s="126"/>
      <c r="KKR92" s="126"/>
      <c r="KKS92" s="126"/>
      <c r="KKT92" s="126"/>
      <c r="KKU92" s="126"/>
      <c r="KKV92" s="126"/>
      <c r="KKW92" s="126"/>
      <c r="KKX92" s="126"/>
      <c r="KKY92" s="126"/>
      <c r="KKZ92" s="126"/>
      <c r="KLA92" s="126"/>
      <c r="KLB92" s="126"/>
      <c r="KLC92" s="126"/>
      <c r="KLD92" s="126"/>
      <c r="KLE92" s="126"/>
      <c r="KLF92" s="126"/>
      <c r="KLG92" s="126"/>
      <c r="KLH92" s="126"/>
      <c r="KLI92" s="126"/>
      <c r="KLJ92" s="126"/>
      <c r="KLK92" s="126"/>
      <c r="KLL92" s="126"/>
      <c r="KLM92" s="126"/>
      <c r="KLN92" s="126"/>
      <c r="KLO92" s="126"/>
      <c r="KLP92" s="126"/>
      <c r="KLQ92" s="126"/>
      <c r="KLR92" s="126"/>
      <c r="KLS92" s="126"/>
      <c r="KLT92" s="126"/>
      <c r="KLU92" s="126"/>
      <c r="KLV92" s="126"/>
      <c r="KLW92" s="126"/>
      <c r="KLX92" s="126"/>
      <c r="KLY92" s="126"/>
      <c r="KLZ92" s="126"/>
      <c r="KMA92" s="126"/>
      <c r="KMB92" s="126"/>
      <c r="KMC92" s="126"/>
      <c r="KMD92" s="126"/>
      <c r="KME92" s="126"/>
      <c r="KMF92" s="126"/>
      <c r="KMG92" s="126"/>
      <c r="KMH92" s="126"/>
      <c r="KMI92" s="126"/>
      <c r="KMJ92" s="126"/>
      <c r="KMK92" s="126"/>
      <c r="KML92" s="126"/>
      <c r="KMM92" s="126"/>
      <c r="KMN92" s="126"/>
      <c r="KMO92" s="126"/>
      <c r="KMP92" s="126"/>
      <c r="KMQ92" s="126"/>
      <c r="KMR92" s="126"/>
      <c r="KMS92" s="126"/>
      <c r="KMT92" s="126"/>
      <c r="KMU92" s="126"/>
      <c r="KMV92" s="126"/>
      <c r="KMW92" s="126"/>
      <c r="KMX92" s="126"/>
      <c r="KMY92" s="126"/>
      <c r="KMZ92" s="126"/>
      <c r="KNA92" s="126"/>
      <c r="KNB92" s="126"/>
      <c r="KNC92" s="126"/>
      <c r="KND92" s="126"/>
      <c r="KNE92" s="126"/>
      <c r="KNF92" s="126"/>
      <c r="KNG92" s="126"/>
      <c r="KNH92" s="126"/>
      <c r="KNI92" s="126"/>
      <c r="KNJ92" s="126"/>
      <c r="KNK92" s="126"/>
      <c r="KNL92" s="126"/>
      <c r="KNM92" s="126"/>
      <c r="KNN92" s="126"/>
      <c r="KNO92" s="126"/>
      <c r="KNP92" s="126"/>
      <c r="KNQ92" s="126"/>
      <c r="KNR92" s="126"/>
      <c r="KNS92" s="126"/>
      <c r="KNT92" s="126"/>
      <c r="KNU92" s="126"/>
      <c r="KNV92" s="126"/>
      <c r="KNW92" s="126"/>
      <c r="KNX92" s="126"/>
      <c r="KNY92" s="126"/>
      <c r="KNZ92" s="126"/>
      <c r="KOA92" s="126"/>
      <c r="KOB92" s="126"/>
      <c r="KOC92" s="126"/>
      <c r="KOD92" s="126"/>
      <c r="KOE92" s="126"/>
      <c r="KOF92" s="126"/>
      <c r="KOG92" s="126"/>
      <c r="KOH92" s="126"/>
      <c r="KOI92" s="126"/>
      <c r="KOJ92" s="126"/>
      <c r="KOK92" s="126"/>
      <c r="KOL92" s="126"/>
      <c r="KOM92" s="126"/>
      <c r="KON92" s="126"/>
      <c r="KOO92" s="126"/>
      <c r="KOP92" s="126"/>
      <c r="KOQ92" s="126"/>
      <c r="KOR92" s="126"/>
      <c r="KOS92" s="126"/>
      <c r="KOT92" s="126"/>
      <c r="KOU92" s="126"/>
      <c r="KOV92" s="126"/>
      <c r="KOW92" s="126"/>
      <c r="KOX92" s="126"/>
      <c r="KOY92" s="126"/>
      <c r="KOZ92" s="126"/>
      <c r="KPA92" s="126"/>
      <c r="KPB92" s="126"/>
      <c r="KPC92" s="126"/>
      <c r="KPD92" s="126"/>
      <c r="KPE92" s="126"/>
      <c r="KPF92" s="126"/>
      <c r="KPG92" s="126"/>
      <c r="KPH92" s="126"/>
      <c r="KPI92" s="126"/>
      <c r="KPJ92" s="126"/>
      <c r="KPK92" s="126"/>
      <c r="KPL92" s="126"/>
      <c r="KPM92" s="126"/>
      <c r="KPN92" s="126"/>
      <c r="KPO92" s="126"/>
      <c r="KPP92" s="126"/>
      <c r="KPQ92" s="126"/>
      <c r="KPR92" s="126"/>
      <c r="KPS92" s="126"/>
      <c r="KPT92" s="126"/>
      <c r="KPU92" s="126"/>
      <c r="KPV92" s="126"/>
      <c r="KPW92" s="126"/>
      <c r="KPX92" s="126"/>
      <c r="KPY92" s="126"/>
      <c r="KPZ92" s="126"/>
      <c r="KQA92" s="126"/>
      <c r="KQB92" s="126"/>
      <c r="KQC92" s="126"/>
      <c r="KQD92" s="126"/>
      <c r="KQE92" s="126"/>
      <c r="KQF92" s="126"/>
      <c r="KQG92" s="126"/>
      <c r="KQH92" s="126"/>
      <c r="KQI92" s="126"/>
      <c r="KQJ92" s="126"/>
      <c r="KQK92" s="126"/>
      <c r="KQL92" s="126"/>
      <c r="KQM92" s="126"/>
      <c r="KQN92" s="126"/>
      <c r="KQO92" s="126"/>
      <c r="KQP92" s="126"/>
      <c r="KQQ92" s="126"/>
      <c r="KQR92" s="126"/>
      <c r="KQS92" s="126"/>
      <c r="KQT92" s="126"/>
      <c r="KQU92" s="126"/>
      <c r="KQV92" s="126"/>
      <c r="KQW92" s="126"/>
      <c r="KQX92" s="126"/>
      <c r="KQY92" s="126"/>
      <c r="KQZ92" s="126"/>
      <c r="KRA92" s="126"/>
      <c r="KRB92" s="126"/>
      <c r="KRC92" s="126"/>
      <c r="KRD92" s="126"/>
      <c r="KRE92" s="126"/>
      <c r="KRF92" s="126"/>
      <c r="KRG92" s="126"/>
      <c r="KRH92" s="126"/>
      <c r="KRI92" s="126"/>
      <c r="KRJ92" s="126"/>
      <c r="KRK92" s="126"/>
      <c r="KRL92" s="126"/>
      <c r="KRM92" s="126"/>
      <c r="KRN92" s="126"/>
      <c r="KRO92" s="126"/>
      <c r="KRP92" s="126"/>
      <c r="KRQ92" s="126"/>
      <c r="KRR92" s="126"/>
      <c r="KRS92" s="126"/>
      <c r="KRT92" s="126"/>
      <c r="KRU92" s="126"/>
      <c r="KRV92" s="126"/>
      <c r="KRW92" s="126"/>
      <c r="KRX92" s="126"/>
      <c r="KRY92" s="126"/>
      <c r="KRZ92" s="126"/>
      <c r="KSA92" s="126"/>
      <c r="KSB92" s="126"/>
      <c r="KSC92" s="126"/>
      <c r="KSD92" s="126"/>
      <c r="KSE92" s="126"/>
      <c r="KSF92" s="126"/>
      <c r="KSG92" s="126"/>
      <c r="KSH92" s="126"/>
      <c r="KSI92" s="126"/>
      <c r="KSJ92" s="126"/>
      <c r="KSK92" s="126"/>
      <c r="KSL92" s="126"/>
      <c r="KSM92" s="126"/>
      <c r="KSN92" s="126"/>
      <c r="KSO92" s="126"/>
      <c r="KSP92" s="126"/>
      <c r="KSQ92" s="126"/>
      <c r="KSR92" s="126"/>
      <c r="KSS92" s="126"/>
      <c r="KST92" s="126"/>
      <c r="KSU92" s="126"/>
      <c r="KSV92" s="126"/>
      <c r="KSW92" s="126"/>
      <c r="KSX92" s="126"/>
      <c r="KSY92" s="126"/>
      <c r="KSZ92" s="126"/>
      <c r="KTA92" s="126"/>
      <c r="KTB92" s="126"/>
      <c r="KTC92" s="126"/>
      <c r="KTD92" s="126"/>
      <c r="KTE92" s="126"/>
      <c r="KTF92" s="126"/>
      <c r="KTG92" s="126"/>
      <c r="KTH92" s="126"/>
      <c r="KTI92" s="126"/>
      <c r="KTJ92" s="126"/>
      <c r="KTK92" s="126"/>
      <c r="KTL92" s="126"/>
      <c r="KTM92" s="126"/>
      <c r="KTN92" s="126"/>
      <c r="KTO92" s="126"/>
      <c r="KTP92" s="126"/>
      <c r="KTQ92" s="126"/>
      <c r="KTR92" s="126"/>
      <c r="KTS92" s="126"/>
      <c r="KTT92" s="126"/>
      <c r="KTU92" s="126"/>
      <c r="KTV92" s="126"/>
      <c r="KTW92" s="126"/>
      <c r="KTX92" s="126"/>
      <c r="KTY92" s="126"/>
      <c r="KTZ92" s="126"/>
      <c r="KUA92" s="126"/>
      <c r="KUB92" s="126"/>
      <c r="KUC92" s="126"/>
      <c r="KUD92" s="126"/>
      <c r="KUE92" s="126"/>
      <c r="KUF92" s="126"/>
      <c r="KUG92" s="126"/>
      <c r="KUH92" s="126"/>
      <c r="KUI92" s="126"/>
      <c r="KUJ92" s="126"/>
      <c r="KUK92" s="126"/>
      <c r="KUL92" s="126"/>
      <c r="KUM92" s="126"/>
      <c r="KUN92" s="126"/>
      <c r="KUO92" s="126"/>
      <c r="KUP92" s="126"/>
      <c r="KUQ92" s="126"/>
      <c r="KUR92" s="126"/>
      <c r="KUS92" s="126"/>
      <c r="KUT92" s="126"/>
      <c r="KUU92" s="126"/>
      <c r="KUV92" s="126"/>
      <c r="KUW92" s="126"/>
      <c r="KUX92" s="126"/>
      <c r="KUY92" s="126"/>
      <c r="KUZ92" s="126"/>
      <c r="KVA92" s="126"/>
      <c r="KVB92" s="126"/>
      <c r="KVC92" s="126"/>
      <c r="KVD92" s="126"/>
      <c r="KVE92" s="126"/>
      <c r="KVF92" s="126"/>
      <c r="KVG92" s="126"/>
      <c r="KVH92" s="126"/>
      <c r="KVI92" s="126"/>
      <c r="KVJ92" s="126"/>
      <c r="KVK92" s="126"/>
      <c r="KVL92" s="126"/>
      <c r="KVM92" s="126"/>
      <c r="KVN92" s="126"/>
      <c r="KVO92" s="126"/>
      <c r="KVP92" s="126"/>
      <c r="KVQ92" s="126"/>
      <c r="KVR92" s="126"/>
      <c r="KVS92" s="126"/>
      <c r="KVT92" s="126"/>
      <c r="KVU92" s="126"/>
      <c r="KVV92" s="126"/>
      <c r="KVW92" s="126"/>
      <c r="KVX92" s="126"/>
      <c r="KVY92" s="126"/>
      <c r="KVZ92" s="126"/>
      <c r="KWA92" s="126"/>
      <c r="KWB92" s="126"/>
      <c r="KWC92" s="126"/>
      <c r="KWD92" s="126"/>
      <c r="KWE92" s="126"/>
      <c r="KWF92" s="126"/>
      <c r="KWG92" s="126"/>
      <c r="KWH92" s="126"/>
      <c r="KWI92" s="126"/>
      <c r="KWJ92" s="126"/>
      <c r="KWK92" s="126"/>
      <c r="KWL92" s="126"/>
      <c r="KWM92" s="126"/>
      <c r="KWN92" s="126"/>
      <c r="KWO92" s="126"/>
      <c r="KWP92" s="126"/>
      <c r="KWQ92" s="126"/>
      <c r="KWR92" s="126"/>
      <c r="KWS92" s="126"/>
      <c r="KWT92" s="126"/>
      <c r="KWU92" s="126"/>
      <c r="KWV92" s="126"/>
      <c r="KWW92" s="126"/>
      <c r="KWX92" s="126"/>
      <c r="KWY92" s="126"/>
      <c r="KWZ92" s="126"/>
      <c r="KXA92" s="126"/>
      <c r="KXB92" s="126"/>
      <c r="KXC92" s="126"/>
      <c r="KXD92" s="126"/>
      <c r="KXE92" s="126"/>
      <c r="KXF92" s="126"/>
      <c r="KXG92" s="126"/>
      <c r="KXH92" s="126"/>
      <c r="KXI92" s="126"/>
      <c r="KXJ92" s="126"/>
      <c r="KXK92" s="126"/>
      <c r="KXL92" s="126"/>
      <c r="KXM92" s="126"/>
      <c r="KXN92" s="126"/>
      <c r="KXO92" s="126"/>
      <c r="KXP92" s="126"/>
      <c r="KXQ92" s="126"/>
      <c r="KXR92" s="126"/>
      <c r="KXS92" s="126"/>
      <c r="KXT92" s="126"/>
      <c r="KXU92" s="126"/>
      <c r="KXV92" s="126"/>
      <c r="KXW92" s="126"/>
      <c r="KXX92" s="126"/>
      <c r="KXY92" s="126"/>
      <c r="KXZ92" s="126"/>
      <c r="KYA92" s="126"/>
      <c r="KYB92" s="126"/>
      <c r="KYC92" s="126"/>
      <c r="KYD92" s="126"/>
      <c r="KYE92" s="126"/>
      <c r="KYF92" s="126"/>
      <c r="KYG92" s="126"/>
      <c r="KYH92" s="126"/>
      <c r="KYI92" s="126"/>
      <c r="KYJ92" s="126"/>
      <c r="KYK92" s="126"/>
      <c r="KYL92" s="126"/>
      <c r="KYM92" s="126"/>
      <c r="KYN92" s="126"/>
      <c r="KYO92" s="126"/>
      <c r="KYP92" s="126"/>
      <c r="KYQ92" s="126"/>
      <c r="KYR92" s="126"/>
      <c r="KYS92" s="126"/>
      <c r="KYT92" s="126"/>
      <c r="KYU92" s="126"/>
      <c r="KYV92" s="126"/>
      <c r="KYW92" s="126"/>
      <c r="KYX92" s="126"/>
      <c r="KYY92" s="126"/>
      <c r="KYZ92" s="126"/>
      <c r="KZA92" s="126"/>
      <c r="KZB92" s="126"/>
      <c r="KZC92" s="126"/>
      <c r="KZD92" s="126"/>
      <c r="KZE92" s="126"/>
      <c r="KZF92" s="126"/>
      <c r="KZG92" s="126"/>
      <c r="KZH92" s="126"/>
      <c r="KZI92" s="126"/>
      <c r="KZJ92" s="126"/>
      <c r="KZK92" s="126"/>
      <c r="KZL92" s="126"/>
      <c r="KZM92" s="126"/>
      <c r="KZN92" s="126"/>
      <c r="KZO92" s="126"/>
      <c r="KZP92" s="126"/>
      <c r="KZQ92" s="126"/>
      <c r="KZR92" s="126"/>
      <c r="KZS92" s="126"/>
      <c r="KZT92" s="126"/>
      <c r="KZU92" s="126"/>
      <c r="KZV92" s="126"/>
      <c r="KZW92" s="126"/>
      <c r="KZX92" s="126"/>
      <c r="KZY92" s="126"/>
      <c r="KZZ92" s="126"/>
      <c r="LAA92" s="126"/>
      <c r="LAB92" s="126"/>
      <c r="LAC92" s="126"/>
      <c r="LAD92" s="126"/>
      <c r="LAE92" s="126"/>
      <c r="LAF92" s="126"/>
      <c r="LAG92" s="126"/>
      <c r="LAH92" s="126"/>
      <c r="LAI92" s="126"/>
      <c r="LAJ92" s="126"/>
      <c r="LAK92" s="126"/>
      <c r="LAL92" s="126"/>
      <c r="LAM92" s="126"/>
      <c r="LAN92" s="126"/>
      <c r="LAO92" s="126"/>
      <c r="LAP92" s="126"/>
      <c r="LAQ92" s="126"/>
      <c r="LAR92" s="126"/>
      <c r="LAS92" s="126"/>
      <c r="LAT92" s="126"/>
      <c r="LAU92" s="126"/>
      <c r="LAV92" s="126"/>
      <c r="LAW92" s="126"/>
      <c r="LAX92" s="126"/>
      <c r="LAY92" s="126"/>
      <c r="LAZ92" s="126"/>
      <c r="LBA92" s="126"/>
      <c r="LBB92" s="126"/>
      <c r="LBC92" s="126"/>
      <c r="LBD92" s="126"/>
      <c r="LBE92" s="126"/>
      <c r="LBF92" s="126"/>
      <c r="LBG92" s="126"/>
      <c r="LBH92" s="126"/>
      <c r="LBI92" s="126"/>
      <c r="LBJ92" s="126"/>
      <c r="LBK92" s="126"/>
      <c r="LBL92" s="126"/>
      <c r="LBM92" s="126"/>
      <c r="LBN92" s="126"/>
      <c r="LBO92" s="126"/>
      <c r="LBP92" s="126"/>
      <c r="LBQ92" s="126"/>
      <c r="LBR92" s="126"/>
      <c r="LBS92" s="126"/>
      <c r="LBT92" s="126"/>
      <c r="LBU92" s="126"/>
      <c r="LBV92" s="126"/>
      <c r="LBW92" s="126"/>
      <c r="LBX92" s="126"/>
      <c r="LBY92" s="126"/>
      <c r="LBZ92" s="126"/>
      <c r="LCA92" s="126"/>
      <c r="LCB92" s="126"/>
      <c r="LCC92" s="126"/>
      <c r="LCD92" s="126"/>
      <c r="LCE92" s="126"/>
      <c r="LCF92" s="126"/>
      <c r="LCG92" s="126"/>
      <c r="LCH92" s="126"/>
      <c r="LCI92" s="126"/>
      <c r="LCJ92" s="126"/>
      <c r="LCK92" s="126"/>
      <c r="LCL92" s="126"/>
      <c r="LCM92" s="126"/>
      <c r="LCN92" s="126"/>
      <c r="LCO92" s="126"/>
      <c r="LCP92" s="126"/>
      <c r="LCQ92" s="126"/>
      <c r="LCR92" s="126"/>
      <c r="LCS92" s="126"/>
      <c r="LCT92" s="126"/>
      <c r="LCU92" s="126"/>
      <c r="LCV92" s="126"/>
      <c r="LCW92" s="126"/>
      <c r="LCX92" s="126"/>
      <c r="LCY92" s="126"/>
      <c r="LCZ92" s="126"/>
      <c r="LDA92" s="126"/>
      <c r="LDB92" s="126"/>
      <c r="LDC92" s="126"/>
      <c r="LDD92" s="126"/>
      <c r="LDE92" s="126"/>
      <c r="LDF92" s="126"/>
      <c r="LDG92" s="126"/>
      <c r="LDH92" s="126"/>
      <c r="LDI92" s="126"/>
      <c r="LDJ92" s="126"/>
      <c r="LDK92" s="126"/>
      <c r="LDL92" s="126"/>
      <c r="LDM92" s="126"/>
      <c r="LDN92" s="126"/>
      <c r="LDO92" s="126"/>
      <c r="LDP92" s="126"/>
      <c r="LDQ92" s="126"/>
      <c r="LDR92" s="126"/>
      <c r="LDS92" s="126"/>
      <c r="LDT92" s="126"/>
      <c r="LDU92" s="126"/>
      <c r="LDV92" s="126"/>
      <c r="LDW92" s="126"/>
      <c r="LDX92" s="126"/>
      <c r="LDY92" s="126"/>
      <c r="LDZ92" s="126"/>
      <c r="LEA92" s="126"/>
      <c r="LEB92" s="126"/>
      <c r="LEC92" s="126"/>
      <c r="LED92" s="126"/>
      <c r="LEE92" s="126"/>
      <c r="LEF92" s="126"/>
      <c r="LEG92" s="126"/>
      <c r="LEH92" s="126"/>
      <c r="LEI92" s="126"/>
      <c r="LEJ92" s="126"/>
      <c r="LEK92" s="126"/>
      <c r="LEL92" s="126"/>
      <c r="LEM92" s="126"/>
      <c r="LEN92" s="126"/>
      <c r="LEO92" s="126"/>
      <c r="LEP92" s="126"/>
      <c r="LEQ92" s="126"/>
      <c r="LER92" s="126"/>
      <c r="LES92" s="126"/>
      <c r="LET92" s="126"/>
      <c r="LEU92" s="126"/>
      <c r="LEV92" s="126"/>
      <c r="LEW92" s="126"/>
      <c r="LEX92" s="126"/>
      <c r="LEY92" s="126"/>
      <c r="LEZ92" s="126"/>
      <c r="LFA92" s="126"/>
      <c r="LFB92" s="126"/>
      <c r="LFC92" s="126"/>
      <c r="LFD92" s="126"/>
      <c r="LFE92" s="126"/>
      <c r="LFF92" s="126"/>
      <c r="LFG92" s="126"/>
      <c r="LFH92" s="126"/>
      <c r="LFI92" s="126"/>
      <c r="LFJ92" s="126"/>
      <c r="LFK92" s="126"/>
      <c r="LFL92" s="126"/>
      <c r="LFM92" s="126"/>
      <c r="LFN92" s="126"/>
      <c r="LFO92" s="126"/>
      <c r="LFP92" s="126"/>
      <c r="LFQ92" s="126"/>
      <c r="LFR92" s="126"/>
      <c r="LFS92" s="126"/>
      <c r="LFT92" s="126"/>
      <c r="LFU92" s="126"/>
      <c r="LFV92" s="126"/>
      <c r="LFW92" s="126"/>
      <c r="LFX92" s="126"/>
      <c r="LFY92" s="126"/>
      <c r="LFZ92" s="126"/>
      <c r="LGA92" s="126"/>
      <c r="LGB92" s="126"/>
      <c r="LGC92" s="126"/>
      <c r="LGD92" s="126"/>
      <c r="LGE92" s="126"/>
      <c r="LGF92" s="126"/>
      <c r="LGG92" s="126"/>
      <c r="LGH92" s="126"/>
      <c r="LGI92" s="126"/>
      <c r="LGJ92" s="126"/>
      <c r="LGK92" s="126"/>
      <c r="LGL92" s="126"/>
      <c r="LGM92" s="126"/>
      <c r="LGN92" s="126"/>
      <c r="LGO92" s="126"/>
      <c r="LGP92" s="126"/>
      <c r="LGQ92" s="126"/>
      <c r="LGR92" s="126"/>
      <c r="LGS92" s="126"/>
      <c r="LGT92" s="126"/>
      <c r="LGU92" s="126"/>
      <c r="LGV92" s="126"/>
      <c r="LGW92" s="126"/>
      <c r="LGX92" s="126"/>
      <c r="LGY92" s="126"/>
      <c r="LGZ92" s="126"/>
      <c r="LHA92" s="126"/>
      <c r="LHB92" s="126"/>
      <c r="LHC92" s="126"/>
      <c r="LHD92" s="126"/>
      <c r="LHE92" s="126"/>
      <c r="LHF92" s="126"/>
      <c r="LHG92" s="126"/>
      <c r="LHH92" s="126"/>
      <c r="LHI92" s="126"/>
      <c r="LHJ92" s="126"/>
      <c r="LHK92" s="126"/>
      <c r="LHL92" s="126"/>
      <c r="LHM92" s="126"/>
      <c r="LHN92" s="126"/>
      <c r="LHO92" s="126"/>
      <c r="LHP92" s="126"/>
      <c r="LHQ92" s="126"/>
      <c r="LHR92" s="126"/>
      <c r="LHS92" s="126"/>
      <c r="LHT92" s="126"/>
      <c r="LHU92" s="126"/>
      <c r="LHV92" s="126"/>
      <c r="LHW92" s="126"/>
      <c r="LHX92" s="126"/>
      <c r="LHY92" s="126"/>
      <c r="LHZ92" s="126"/>
      <c r="LIA92" s="126"/>
      <c r="LIB92" s="126"/>
      <c r="LIC92" s="126"/>
      <c r="LID92" s="126"/>
      <c r="LIE92" s="126"/>
      <c r="LIF92" s="126"/>
      <c r="LIG92" s="126"/>
      <c r="LIH92" s="126"/>
      <c r="LII92" s="126"/>
      <c r="LIJ92" s="126"/>
      <c r="LIK92" s="126"/>
      <c r="LIL92" s="126"/>
      <c r="LIM92" s="126"/>
      <c r="LIN92" s="126"/>
      <c r="LIO92" s="126"/>
      <c r="LIP92" s="126"/>
      <c r="LIQ92" s="126"/>
      <c r="LIR92" s="126"/>
      <c r="LIS92" s="126"/>
      <c r="LIT92" s="126"/>
      <c r="LIU92" s="126"/>
      <c r="LIV92" s="126"/>
      <c r="LIW92" s="126"/>
      <c r="LIX92" s="126"/>
      <c r="LIY92" s="126"/>
      <c r="LIZ92" s="126"/>
      <c r="LJA92" s="126"/>
      <c r="LJB92" s="126"/>
      <c r="LJC92" s="126"/>
      <c r="LJD92" s="126"/>
      <c r="LJE92" s="126"/>
      <c r="LJF92" s="126"/>
      <c r="LJG92" s="126"/>
      <c r="LJH92" s="126"/>
      <c r="LJI92" s="126"/>
      <c r="LJJ92" s="126"/>
      <c r="LJK92" s="126"/>
      <c r="LJL92" s="126"/>
      <c r="LJM92" s="126"/>
      <c r="LJN92" s="126"/>
      <c r="LJO92" s="126"/>
      <c r="LJP92" s="126"/>
      <c r="LJQ92" s="126"/>
      <c r="LJR92" s="126"/>
      <c r="LJS92" s="126"/>
      <c r="LJT92" s="126"/>
      <c r="LJU92" s="126"/>
      <c r="LJV92" s="126"/>
      <c r="LJW92" s="126"/>
      <c r="LJX92" s="126"/>
      <c r="LJY92" s="126"/>
      <c r="LJZ92" s="126"/>
      <c r="LKA92" s="126"/>
      <c r="LKB92" s="126"/>
      <c r="LKC92" s="126"/>
      <c r="LKD92" s="126"/>
      <c r="LKE92" s="126"/>
      <c r="LKF92" s="126"/>
      <c r="LKG92" s="126"/>
      <c r="LKH92" s="126"/>
      <c r="LKI92" s="126"/>
      <c r="LKJ92" s="126"/>
      <c r="LKK92" s="126"/>
      <c r="LKL92" s="126"/>
      <c r="LKM92" s="126"/>
      <c r="LKN92" s="126"/>
      <c r="LKO92" s="126"/>
      <c r="LKP92" s="126"/>
      <c r="LKQ92" s="126"/>
      <c r="LKR92" s="126"/>
      <c r="LKS92" s="126"/>
      <c r="LKT92" s="126"/>
      <c r="LKU92" s="126"/>
      <c r="LKV92" s="126"/>
      <c r="LKW92" s="126"/>
      <c r="LKX92" s="126"/>
      <c r="LKY92" s="126"/>
      <c r="LKZ92" s="126"/>
      <c r="LLA92" s="126"/>
      <c r="LLB92" s="126"/>
      <c r="LLC92" s="126"/>
      <c r="LLD92" s="126"/>
      <c r="LLE92" s="126"/>
      <c r="LLF92" s="126"/>
      <c r="LLG92" s="126"/>
      <c r="LLH92" s="126"/>
      <c r="LLI92" s="126"/>
      <c r="LLJ92" s="126"/>
      <c r="LLK92" s="126"/>
      <c r="LLL92" s="126"/>
      <c r="LLM92" s="126"/>
      <c r="LLN92" s="126"/>
      <c r="LLO92" s="126"/>
      <c r="LLP92" s="126"/>
      <c r="LLQ92" s="126"/>
      <c r="LLR92" s="126"/>
      <c r="LLS92" s="126"/>
      <c r="LLT92" s="126"/>
      <c r="LLU92" s="126"/>
      <c r="LLV92" s="126"/>
      <c r="LLW92" s="126"/>
      <c r="LLX92" s="126"/>
      <c r="LLY92" s="126"/>
      <c r="LLZ92" s="126"/>
      <c r="LMA92" s="126"/>
      <c r="LMB92" s="126"/>
      <c r="LMC92" s="126"/>
      <c r="LMD92" s="126"/>
      <c r="LME92" s="126"/>
      <c r="LMF92" s="126"/>
      <c r="LMG92" s="126"/>
      <c r="LMH92" s="126"/>
      <c r="LMI92" s="126"/>
      <c r="LMJ92" s="126"/>
      <c r="LMK92" s="126"/>
      <c r="LML92" s="126"/>
      <c r="LMM92" s="126"/>
      <c r="LMN92" s="126"/>
      <c r="LMO92" s="126"/>
      <c r="LMP92" s="126"/>
      <c r="LMQ92" s="126"/>
      <c r="LMR92" s="126"/>
      <c r="LMS92" s="126"/>
      <c r="LMT92" s="126"/>
      <c r="LMU92" s="126"/>
      <c r="LMV92" s="126"/>
      <c r="LMW92" s="126"/>
      <c r="LMX92" s="126"/>
      <c r="LMY92" s="126"/>
      <c r="LMZ92" s="126"/>
      <c r="LNA92" s="126"/>
      <c r="LNB92" s="126"/>
      <c r="LNC92" s="126"/>
      <c r="LND92" s="126"/>
      <c r="LNE92" s="126"/>
      <c r="LNF92" s="126"/>
      <c r="LNG92" s="126"/>
      <c r="LNH92" s="126"/>
      <c r="LNI92" s="126"/>
      <c r="LNJ92" s="126"/>
      <c r="LNK92" s="126"/>
      <c r="LNL92" s="126"/>
      <c r="LNM92" s="126"/>
      <c r="LNN92" s="126"/>
      <c r="LNO92" s="126"/>
      <c r="LNP92" s="126"/>
      <c r="LNQ92" s="126"/>
      <c r="LNR92" s="126"/>
      <c r="LNS92" s="126"/>
      <c r="LNT92" s="126"/>
      <c r="LNU92" s="126"/>
      <c r="LNV92" s="126"/>
      <c r="LNW92" s="126"/>
      <c r="LNX92" s="126"/>
      <c r="LNY92" s="126"/>
      <c r="LNZ92" s="126"/>
      <c r="LOA92" s="126"/>
      <c r="LOB92" s="126"/>
      <c r="LOC92" s="126"/>
      <c r="LOD92" s="126"/>
      <c r="LOE92" s="126"/>
      <c r="LOF92" s="126"/>
      <c r="LOG92" s="126"/>
      <c r="LOH92" s="126"/>
      <c r="LOI92" s="126"/>
      <c r="LOJ92" s="126"/>
      <c r="LOK92" s="126"/>
      <c r="LOL92" s="126"/>
      <c r="LOM92" s="126"/>
      <c r="LON92" s="126"/>
      <c r="LOO92" s="126"/>
      <c r="LOP92" s="126"/>
      <c r="LOQ92" s="126"/>
      <c r="LOR92" s="126"/>
      <c r="LOS92" s="126"/>
      <c r="LOT92" s="126"/>
      <c r="LOU92" s="126"/>
      <c r="LOV92" s="126"/>
      <c r="LOW92" s="126"/>
      <c r="LOX92" s="126"/>
      <c r="LOY92" s="126"/>
      <c r="LOZ92" s="126"/>
      <c r="LPA92" s="126"/>
      <c r="LPB92" s="126"/>
      <c r="LPC92" s="126"/>
      <c r="LPD92" s="126"/>
      <c r="LPE92" s="126"/>
      <c r="LPF92" s="126"/>
      <c r="LPG92" s="126"/>
      <c r="LPH92" s="126"/>
      <c r="LPI92" s="126"/>
      <c r="LPJ92" s="126"/>
      <c r="LPK92" s="126"/>
      <c r="LPL92" s="126"/>
      <c r="LPM92" s="126"/>
      <c r="LPN92" s="126"/>
      <c r="LPO92" s="126"/>
      <c r="LPP92" s="126"/>
      <c r="LPQ92" s="126"/>
      <c r="LPR92" s="126"/>
      <c r="LPS92" s="126"/>
      <c r="LPT92" s="126"/>
      <c r="LPU92" s="126"/>
      <c r="LPV92" s="126"/>
      <c r="LPW92" s="126"/>
      <c r="LPX92" s="126"/>
      <c r="LPY92" s="126"/>
      <c r="LPZ92" s="126"/>
      <c r="LQA92" s="126"/>
      <c r="LQB92" s="126"/>
      <c r="LQC92" s="126"/>
      <c r="LQD92" s="126"/>
      <c r="LQE92" s="126"/>
      <c r="LQF92" s="126"/>
      <c r="LQG92" s="126"/>
      <c r="LQH92" s="126"/>
      <c r="LQI92" s="126"/>
      <c r="LQJ92" s="126"/>
      <c r="LQK92" s="126"/>
      <c r="LQL92" s="126"/>
      <c r="LQM92" s="126"/>
      <c r="LQN92" s="126"/>
      <c r="LQO92" s="126"/>
      <c r="LQP92" s="126"/>
      <c r="LQQ92" s="126"/>
      <c r="LQR92" s="126"/>
      <c r="LQS92" s="126"/>
      <c r="LQT92" s="126"/>
      <c r="LQU92" s="126"/>
      <c r="LQV92" s="126"/>
      <c r="LQW92" s="126"/>
      <c r="LQX92" s="126"/>
      <c r="LQY92" s="126"/>
      <c r="LQZ92" s="126"/>
      <c r="LRA92" s="126"/>
      <c r="LRB92" s="126"/>
      <c r="LRC92" s="126"/>
      <c r="LRD92" s="126"/>
      <c r="LRE92" s="126"/>
      <c r="LRF92" s="126"/>
      <c r="LRG92" s="126"/>
      <c r="LRH92" s="126"/>
      <c r="LRI92" s="126"/>
      <c r="LRJ92" s="126"/>
      <c r="LRK92" s="126"/>
      <c r="LRL92" s="126"/>
      <c r="LRM92" s="126"/>
      <c r="LRN92" s="126"/>
      <c r="LRO92" s="126"/>
      <c r="LRP92" s="126"/>
      <c r="LRQ92" s="126"/>
      <c r="LRR92" s="126"/>
      <c r="LRS92" s="126"/>
      <c r="LRT92" s="126"/>
      <c r="LRU92" s="126"/>
      <c r="LRV92" s="126"/>
      <c r="LRW92" s="126"/>
      <c r="LRX92" s="126"/>
      <c r="LRY92" s="126"/>
      <c r="LRZ92" s="126"/>
      <c r="LSA92" s="126"/>
      <c r="LSB92" s="126"/>
      <c r="LSC92" s="126"/>
      <c r="LSD92" s="126"/>
      <c r="LSE92" s="126"/>
      <c r="LSF92" s="126"/>
      <c r="LSG92" s="126"/>
      <c r="LSH92" s="126"/>
      <c r="LSI92" s="126"/>
      <c r="LSJ92" s="126"/>
      <c r="LSK92" s="126"/>
      <c r="LSL92" s="126"/>
      <c r="LSM92" s="126"/>
      <c r="LSN92" s="126"/>
      <c r="LSO92" s="126"/>
      <c r="LSP92" s="126"/>
      <c r="LSQ92" s="126"/>
      <c r="LSR92" s="126"/>
      <c r="LSS92" s="126"/>
      <c r="LST92" s="126"/>
      <c r="LSU92" s="126"/>
      <c r="LSV92" s="126"/>
      <c r="LSW92" s="126"/>
      <c r="LSX92" s="126"/>
      <c r="LSY92" s="126"/>
      <c r="LSZ92" s="126"/>
      <c r="LTA92" s="126"/>
      <c r="LTB92" s="126"/>
      <c r="LTC92" s="126"/>
      <c r="LTD92" s="126"/>
      <c r="LTE92" s="126"/>
      <c r="LTF92" s="126"/>
      <c r="LTG92" s="126"/>
      <c r="LTH92" s="126"/>
      <c r="LTI92" s="126"/>
      <c r="LTJ92" s="126"/>
      <c r="LTK92" s="126"/>
      <c r="LTL92" s="126"/>
      <c r="LTM92" s="126"/>
      <c r="LTN92" s="126"/>
      <c r="LTO92" s="126"/>
      <c r="LTP92" s="126"/>
      <c r="LTQ92" s="126"/>
      <c r="LTR92" s="126"/>
      <c r="LTS92" s="126"/>
      <c r="LTT92" s="126"/>
      <c r="LTU92" s="126"/>
      <c r="LTV92" s="126"/>
      <c r="LTW92" s="126"/>
      <c r="LTX92" s="126"/>
      <c r="LTY92" s="126"/>
      <c r="LTZ92" s="126"/>
      <c r="LUA92" s="126"/>
      <c r="LUB92" s="126"/>
      <c r="LUC92" s="126"/>
      <c r="LUD92" s="126"/>
      <c r="LUE92" s="126"/>
      <c r="LUF92" s="126"/>
      <c r="LUG92" s="126"/>
      <c r="LUH92" s="126"/>
      <c r="LUI92" s="126"/>
      <c r="LUJ92" s="126"/>
      <c r="LUK92" s="126"/>
      <c r="LUL92" s="126"/>
      <c r="LUM92" s="126"/>
      <c r="LUN92" s="126"/>
      <c r="LUO92" s="126"/>
      <c r="LUP92" s="126"/>
      <c r="LUQ92" s="126"/>
      <c r="LUR92" s="126"/>
      <c r="LUS92" s="126"/>
      <c r="LUT92" s="126"/>
      <c r="LUU92" s="126"/>
      <c r="LUV92" s="126"/>
      <c r="LUW92" s="126"/>
      <c r="LUX92" s="126"/>
      <c r="LUY92" s="126"/>
      <c r="LUZ92" s="126"/>
      <c r="LVA92" s="126"/>
      <c r="LVB92" s="126"/>
      <c r="LVC92" s="126"/>
      <c r="LVD92" s="126"/>
      <c r="LVE92" s="126"/>
      <c r="LVF92" s="126"/>
      <c r="LVG92" s="126"/>
      <c r="LVH92" s="126"/>
      <c r="LVI92" s="126"/>
      <c r="LVJ92" s="126"/>
      <c r="LVK92" s="126"/>
      <c r="LVL92" s="126"/>
      <c r="LVM92" s="126"/>
      <c r="LVN92" s="126"/>
      <c r="LVO92" s="126"/>
      <c r="LVP92" s="126"/>
      <c r="LVQ92" s="126"/>
      <c r="LVR92" s="126"/>
      <c r="LVS92" s="126"/>
      <c r="LVT92" s="126"/>
      <c r="LVU92" s="126"/>
      <c r="LVV92" s="126"/>
      <c r="LVW92" s="126"/>
      <c r="LVX92" s="126"/>
      <c r="LVY92" s="126"/>
      <c r="LVZ92" s="126"/>
      <c r="LWA92" s="126"/>
      <c r="LWB92" s="126"/>
      <c r="LWC92" s="126"/>
      <c r="LWD92" s="126"/>
      <c r="LWE92" s="126"/>
      <c r="LWF92" s="126"/>
      <c r="LWG92" s="126"/>
      <c r="LWH92" s="126"/>
      <c r="LWI92" s="126"/>
      <c r="LWJ92" s="126"/>
      <c r="LWK92" s="126"/>
      <c r="LWL92" s="126"/>
      <c r="LWM92" s="126"/>
      <c r="LWN92" s="126"/>
      <c r="LWO92" s="126"/>
      <c r="LWP92" s="126"/>
      <c r="LWQ92" s="126"/>
      <c r="LWR92" s="126"/>
      <c r="LWS92" s="126"/>
      <c r="LWT92" s="126"/>
      <c r="LWU92" s="126"/>
      <c r="LWV92" s="126"/>
      <c r="LWW92" s="126"/>
      <c r="LWX92" s="126"/>
      <c r="LWY92" s="126"/>
      <c r="LWZ92" s="126"/>
      <c r="LXA92" s="126"/>
      <c r="LXB92" s="126"/>
      <c r="LXC92" s="126"/>
      <c r="LXD92" s="126"/>
      <c r="LXE92" s="126"/>
      <c r="LXF92" s="126"/>
      <c r="LXG92" s="126"/>
      <c r="LXH92" s="126"/>
      <c r="LXI92" s="126"/>
      <c r="LXJ92" s="126"/>
      <c r="LXK92" s="126"/>
      <c r="LXL92" s="126"/>
      <c r="LXM92" s="126"/>
      <c r="LXN92" s="126"/>
      <c r="LXO92" s="126"/>
      <c r="LXP92" s="126"/>
      <c r="LXQ92" s="126"/>
      <c r="LXR92" s="126"/>
      <c r="LXS92" s="126"/>
      <c r="LXT92" s="126"/>
      <c r="LXU92" s="126"/>
      <c r="LXV92" s="126"/>
      <c r="LXW92" s="126"/>
      <c r="LXX92" s="126"/>
      <c r="LXY92" s="126"/>
      <c r="LXZ92" s="126"/>
      <c r="LYA92" s="126"/>
      <c r="LYB92" s="126"/>
      <c r="LYC92" s="126"/>
      <c r="LYD92" s="126"/>
      <c r="LYE92" s="126"/>
      <c r="LYF92" s="126"/>
      <c r="LYG92" s="126"/>
      <c r="LYH92" s="126"/>
      <c r="LYI92" s="126"/>
      <c r="LYJ92" s="126"/>
      <c r="LYK92" s="126"/>
      <c r="LYL92" s="126"/>
      <c r="LYM92" s="126"/>
      <c r="LYN92" s="126"/>
      <c r="LYO92" s="126"/>
      <c r="LYP92" s="126"/>
      <c r="LYQ92" s="126"/>
      <c r="LYR92" s="126"/>
      <c r="LYS92" s="126"/>
      <c r="LYT92" s="126"/>
      <c r="LYU92" s="126"/>
      <c r="LYV92" s="126"/>
      <c r="LYW92" s="126"/>
      <c r="LYX92" s="126"/>
      <c r="LYY92" s="126"/>
      <c r="LYZ92" s="126"/>
      <c r="LZA92" s="126"/>
      <c r="LZB92" s="126"/>
      <c r="LZC92" s="126"/>
      <c r="LZD92" s="126"/>
      <c r="LZE92" s="126"/>
      <c r="LZF92" s="126"/>
      <c r="LZG92" s="126"/>
      <c r="LZH92" s="126"/>
      <c r="LZI92" s="126"/>
      <c r="LZJ92" s="126"/>
      <c r="LZK92" s="126"/>
      <c r="LZL92" s="126"/>
      <c r="LZM92" s="126"/>
      <c r="LZN92" s="126"/>
      <c r="LZO92" s="126"/>
      <c r="LZP92" s="126"/>
      <c r="LZQ92" s="126"/>
      <c r="LZR92" s="126"/>
      <c r="LZS92" s="126"/>
      <c r="LZT92" s="126"/>
      <c r="LZU92" s="126"/>
      <c r="LZV92" s="126"/>
      <c r="LZW92" s="126"/>
      <c r="LZX92" s="126"/>
      <c r="LZY92" s="126"/>
      <c r="LZZ92" s="126"/>
      <c r="MAA92" s="126"/>
      <c r="MAB92" s="126"/>
      <c r="MAC92" s="126"/>
      <c r="MAD92" s="126"/>
      <c r="MAE92" s="126"/>
      <c r="MAF92" s="126"/>
      <c r="MAG92" s="126"/>
      <c r="MAH92" s="126"/>
      <c r="MAI92" s="126"/>
      <c r="MAJ92" s="126"/>
      <c r="MAK92" s="126"/>
      <c r="MAL92" s="126"/>
      <c r="MAM92" s="126"/>
      <c r="MAN92" s="126"/>
      <c r="MAO92" s="126"/>
      <c r="MAP92" s="126"/>
      <c r="MAQ92" s="126"/>
      <c r="MAR92" s="126"/>
      <c r="MAS92" s="126"/>
      <c r="MAT92" s="126"/>
      <c r="MAU92" s="126"/>
      <c r="MAV92" s="126"/>
      <c r="MAW92" s="126"/>
      <c r="MAX92" s="126"/>
      <c r="MAY92" s="126"/>
      <c r="MAZ92" s="126"/>
      <c r="MBA92" s="126"/>
      <c r="MBB92" s="126"/>
      <c r="MBC92" s="126"/>
      <c r="MBD92" s="126"/>
      <c r="MBE92" s="126"/>
      <c r="MBF92" s="126"/>
      <c r="MBG92" s="126"/>
      <c r="MBH92" s="126"/>
      <c r="MBI92" s="126"/>
      <c r="MBJ92" s="126"/>
      <c r="MBK92" s="126"/>
      <c r="MBL92" s="126"/>
      <c r="MBM92" s="126"/>
      <c r="MBN92" s="126"/>
      <c r="MBO92" s="126"/>
      <c r="MBP92" s="126"/>
      <c r="MBQ92" s="126"/>
      <c r="MBR92" s="126"/>
      <c r="MBS92" s="126"/>
      <c r="MBT92" s="126"/>
      <c r="MBU92" s="126"/>
      <c r="MBV92" s="126"/>
      <c r="MBW92" s="126"/>
      <c r="MBX92" s="126"/>
      <c r="MBY92" s="126"/>
      <c r="MBZ92" s="126"/>
      <c r="MCA92" s="126"/>
      <c r="MCB92" s="126"/>
      <c r="MCC92" s="126"/>
      <c r="MCD92" s="126"/>
      <c r="MCE92" s="126"/>
      <c r="MCF92" s="126"/>
      <c r="MCG92" s="126"/>
      <c r="MCH92" s="126"/>
      <c r="MCI92" s="126"/>
      <c r="MCJ92" s="126"/>
      <c r="MCK92" s="126"/>
      <c r="MCL92" s="126"/>
      <c r="MCM92" s="126"/>
      <c r="MCN92" s="126"/>
      <c r="MCO92" s="126"/>
      <c r="MCP92" s="126"/>
      <c r="MCQ92" s="126"/>
      <c r="MCR92" s="126"/>
      <c r="MCS92" s="126"/>
      <c r="MCT92" s="126"/>
      <c r="MCU92" s="126"/>
      <c r="MCV92" s="126"/>
      <c r="MCW92" s="126"/>
      <c r="MCX92" s="126"/>
      <c r="MCY92" s="126"/>
      <c r="MCZ92" s="126"/>
      <c r="MDA92" s="126"/>
      <c r="MDB92" s="126"/>
      <c r="MDC92" s="126"/>
      <c r="MDD92" s="126"/>
      <c r="MDE92" s="126"/>
      <c r="MDF92" s="126"/>
      <c r="MDG92" s="126"/>
      <c r="MDH92" s="126"/>
      <c r="MDI92" s="126"/>
      <c r="MDJ92" s="126"/>
      <c r="MDK92" s="126"/>
      <c r="MDL92" s="126"/>
      <c r="MDM92" s="126"/>
      <c r="MDN92" s="126"/>
      <c r="MDO92" s="126"/>
      <c r="MDP92" s="126"/>
      <c r="MDQ92" s="126"/>
      <c r="MDR92" s="126"/>
      <c r="MDS92" s="126"/>
      <c r="MDT92" s="126"/>
      <c r="MDU92" s="126"/>
      <c r="MDV92" s="126"/>
      <c r="MDW92" s="126"/>
      <c r="MDX92" s="126"/>
      <c r="MDY92" s="126"/>
      <c r="MDZ92" s="126"/>
      <c r="MEA92" s="126"/>
      <c r="MEB92" s="126"/>
      <c r="MEC92" s="126"/>
      <c r="MED92" s="126"/>
      <c r="MEE92" s="126"/>
      <c r="MEF92" s="126"/>
      <c r="MEG92" s="126"/>
      <c r="MEH92" s="126"/>
      <c r="MEI92" s="126"/>
      <c r="MEJ92" s="126"/>
      <c r="MEK92" s="126"/>
      <c r="MEL92" s="126"/>
      <c r="MEM92" s="126"/>
      <c r="MEN92" s="126"/>
      <c r="MEO92" s="126"/>
      <c r="MEP92" s="126"/>
      <c r="MEQ92" s="126"/>
      <c r="MER92" s="126"/>
      <c r="MES92" s="126"/>
      <c r="MET92" s="126"/>
      <c r="MEU92" s="126"/>
      <c r="MEV92" s="126"/>
      <c r="MEW92" s="126"/>
      <c r="MEX92" s="126"/>
      <c r="MEY92" s="126"/>
      <c r="MEZ92" s="126"/>
      <c r="MFA92" s="126"/>
      <c r="MFB92" s="126"/>
      <c r="MFC92" s="126"/>
      <c r="MFD92" s="126"/>
      <c r="MFE92" s="126"/>
      <c r="MFF92" s="126"/>
      <c r="MFG92" s="126"/>
      <c r="MFH92" s="126"/>
      <c r="MFI92" s="126"/>
      <c r="MFJ92" s="126"/>
      <c r="MFK92" s="126"/>
      <c r="MFL92" s="126"/>
      <c r="MFM92" s="126"/>
      <c r="MFN92" s="126"/>
      <c r="MFO92" s="126"/>
      <c r="MFP92" s="126"/>
      <c r="MFQ92" s="126"/>
      <c r="MFR92" s="126"/>
      <c r="MFS92" s="126"/>
      <c r="MFT92" s="126"/>
      <c r="MFU92" s="126"/>
      <c r="MFV92" s="126"/>
      <c r="MFW92" s="126"/>
      <c r="MFX92" s="126"/>
      <c r="MFY92" s="126"/>
      <c r="MFZ92" s="126"/>
      <c r="MGA92" s="126"/>
      <c r="MGB92" s="126"/>
      <c r="MGC92" s="126"/>
      <c r="MGD92" s="126"/>
      <c r="MGE92" s="126"/>
      <c r="MGF92" s="126"/>
      <c r="MGG92" s="126"/>
      <c r="MGH92" s="126"/>
      <c r="MGI92" s="126"/>
      <c r="MGJ92" s="126"/>
      <c r="MGK92" s="126"/>
      <c r="MGL92" s="126"/>
      <c r="MGM92" s="126"/>
      <c r="MGN92" s="126"/>
      <c r="MGO92" s="126"/>
      <c r="MGP92" s="126"/>
      <c r="MGQ92" s="126"/>
      <c r="MGR92" s="126"/>
      <c r="MGS92" s="126"/>
      <c r="MGT92" s="126"/>
      <c r="MGU92" s="126"/>
      <c r="MGV92" s="126"/>
      <c r="MGW92" s="126"/>
      <c r="MGX92" s="126"/>
      <c r="MGY92" s="126"/>
      <c r="MGZ92" s="126"/>
      <c r="MHA92" s="126"/>
      <c r="MHB92" s="126"/>
      <c r="MHC92" s="126"/>
      <c r="MHD92" s="126"/>
      <c r="MHE92" s="126"/>
      <c r="MHF92" s="126"/>
      <c r="MHG92" s="126"/>
      <c r="MHH92" s="126"/>
      <c r="MHI92" s="126"/>
      <c r="MHJ92" s="126"/>
      <c r="MHK92" s="126"/>
      <c r="MHL92" s="126"/>
      <c r="MHM92" s="126"/>
      <c r="MHN92" s="126"/>
      <c r="MHO92" s="126"/>
      <c r="MHP92" s="126"/>
      <c r="MHQ92" s="126"/>
      <c r="MHR92" s="126"/>
      <c r="MHS92" s="126"/>
      <c r="MHT92" s="126"/>
      <c r="MHU92" s="126"/>
      <c r="MHV92" s="126"/>
      <c r="MHW92" s="126"/>
      <c r="MHX92" s="126"/>
      <c r="MHY92" s="126"/>
      <c r="MHZ92" s="126"/>
      <c r="MIA92" s="126"/>
      <c r="MIB92" s="126"/>
      <c r="MIC92" s="126"/>
      <c r="MID92" s="126"/>
      <c r="MIE92" s="126"/>
      <c r="MIF92" s="126"/>
      <c r="MIG92" s="126"/>
      <c r="MIH92" s="126"/>
      <c r="MII92" s="126"/>
      <c r="MIJ92" s="126"/>
      <c r="MIK92" s="126"/>
      <c r="MIL92" s="126"/>
      <c r="MIM92" s="126"/>
      <c r="MIN92" s="126"/>
      <c r="MIO92" s="126"/>
      <c r="MIP92" s="126"/>
      <c r="MIQ92" s="126"/>
      <c r="MIR92" s="126"/>
      <c r="MIS92" s="126"/>
      <c r="MIT92" s="126"/>
      <c r="MIU92" s="126"/>
      <c r="MIV92" s="126"/>
      <c r="MIW92" s="126"/>
      <c r="MIX92" s="126"/>
      <c r="MIY92" s="126"/>
      <c r="MIZ92" s="126"/>
      <c r="MJA92" s="126"/>
      <c r="MJB92" s="126"/>
      <c r="MJC92" s="126"/>
      <c r="MJD92" s="126"/>
      <c r="MJE92" s="126"/>
      <c r="MJF92" s="126"/>
      <c r="MJG92" s="126"/>
      <c r="MJH92" s="126"/>
      <c r="MJI92" s="126"/>
      <c r="MJJ92" s="126"/>
      <c r="MJK92" s="126"/>
      <c r="MJL92" s="126"/>
      <c r="MJM92" s="126"/>
      <c r="MJN92" s="126"/>
      <c r="MJO92" s="126"/>
      <c r="MJP92" s="126"/>
      <c r="MJQ92" s="126"/>
      <c r="MJR92" s="126"/>
      <c r="MJS92" s="126"/>
      <c r="MJT92" s="126"/>
      <c r="MJU92" s="126"/>
      <c r="MJV92" s="126"/>
      <c r="MJW92" s="126"/>
      <c r="MJX92" s="126"/>
      <c r="MJY92" s="126"/>
      <c r="MJZ92" s="126"/>
      <c r="MKA92" s="126"/>
      <c r="MKB92" s="126"/>
      <c r="MKC92" s="126"/>
      <c r="MKD92" s="126"/>
      <c r="MKE92" s="126"/>
      <c r="MKF92" s="126"/>
      <c r="MKG92" s="126"/>
      <c r="MKH92" s="126"/>
      <c r="MKI92" s="126"/>
      <c r="MKJ92" s="126"/>
      <c r="MKK92" s="126"/>
      <c r="MKL92" s="126"/>
      <c r="MKM92" s="126"/>
      <c r="MKN92" s="126"/>
      <c r="MKO92" s="126"/>
      <c r="MKP92" s="126"/>
      <c r="MKQ92" s="126"/>
      <c r="MKR92" s="126"/>
      <c r="MKS92" s="126"/>
      <c r="MKT92" s="126"/>
      <c r="MKU92" s="126"/>
      <c r="MKV92" s="126"/>
      <c r="MKW92" s="126"/>
      <c r="MKX92" s="126"/>
      <c r="MKY92" s="126"/>
      <c r="MKZ92" s="126"/>
      <c r="MLA92" s="126"/>
      <c r="MLB92" s="126"/>
      <c r="MLC92" s="126"/>
      <c r="MLD92" s="126"/>
      <c r="MLE92" s="126"/>
      <c r="MLF92" s="126"/>
      <c r="MLG92" s="126"/>
      <c r="MLH92" s="126"/>
      <c r="MLI92" s="126"/>
      <c r="MLJ92" s="126"/>
      <c r="MLK92" s="126"/>
      <c r="MLL92" s="126"/>
      <c r="MLM92" s="126"/>
      <c r="MLN92" s="126"/>
      <c r="MLO92" s="126"/>
      <c r="MLP92" s="126"/>
      <c r="MLQ92" s="126"/>
      <c r="MLR92" s="126"/>
      <c r="MLS92" s="126"/>
      <c r="MLT92" s="126"/>
      <c r="MLU92" s="126"/>
      <c r="MLV92" s="126"/>
      <c r="MLW92" s="126"/>
      <c r="MLX92" s="126"/>
      <c r="MLY92" s="126"/>
      <c r="MLZ92" s="126"/>
      <c r="MMA92" s="126"/>
      <c r="MMB92" s="126"/>
      <c r="MMC92" s="126"/>
      <c r="MMD92" s="126"/>
      <c r="MME92" s="126"/>
      <c r="MMF92" s="126"/>
      <c r="MMG92" s="126"/>
      <c r="MMH92" s="126"/>
      <c r="MMI92" s="126"/>
      <c r="MMJ92" s="126"/>
      <c r="MMK92" s="126"/>
      <c r="MML92" s="126"/>
      <c r="MMM92" s="126"/>
      <c r="MMN92" s="126"/>
      <c r="MMO92" s="126"/>
      <c r="MMP92" s="126"/>
      <c r="MMQ92" s="126"/>
      <c r="MMR92" s="126"/>
      <c r="MMS92" s="126"/>
      <c r="MMT92" s="126"/>
      <c r="MMU92" s="126"/>
      <c r="MMV92" s="126"/>
      <c r="MMW92" s="126"/>
      <c r="MMX92" s="126"/>
      <c r="MMY92" s="126"/>
      <c r="MMZ92" s="126"/>
      <c r="MNA92" s="126"/>
      <c r="MNB92" s="126"/>
      <c r="MNC92" s="126"/>
      <c r="MND92" s="126"/>
      <c r="MNE92" s="126"/>
      <c r="MNF92" s="126"/>
      <c r="MNG92" s="126"/>
      <c r="MNH92" s="126"/>
      <c r="MNI92" s="126"/>
      <c r="MNJ92" s="126"/>
      <c r="MNK92" s="126"/>
      <c r="MNL92" s="126"/>
      <c r="MNM92" s="126"/>
      <c r="MNN92" s="126"/>
      <c r="MNO92" s="126"/>
      <c r="MNP92" s="126"/>
      <c r="MNQ92" s="126"/>
      <c r="MNR92" s="126"/>
      <c r="MNS92" s="126"/>
      <c r="MNT92" s="126"/>
      <c r="MNU92" s="126"/>
      <c r="MNV92" s="126"/>
      <c r="MNW92" s="126"/>
      <c r="MNX92" s="126"/>
      <c r="MNY92" s="126"/>
      <c r="MNZ92" s="126"/>
      <c r="MOA92" s="126"/>
      <c r="MOB92" s="126"/>
      <c r="MOC92" s="126"/>
      <c r="MOD92" s="126"/>
      <c r="MOE92" s="126"/>
      <c r="MOF92" s="126"/>
      <c r="MOG92" s="126"/>
      <c r="MOH92" s="126"/>
      <c r="MOI92" s="126"/>
      <c r="MOJ92" s="126"/>
      <c r="MOK92" s="126"/>
      <c r="MOL92" s="126"/>
      <c r="MOM92" s="126"/>
      <c r="MON92" s="126"/>
      <c r="MOO92" s="126"/>
      <c r="MOP92" s="126"/>
      <c r="MOQ92" s="126"/>
      <c r="MOR92" s="126"/>
      <c r="MOS92" s="126"/>
      <c r="MOT92" s="126"/>
      <c r="MOU92" s="126"/>
      <c r="MOV92" s="126"/>
      <c r="MOW92" s="126"/>
      <c r="MOX92" s="126"/>
      <c r="MOY92" s="126"/>
      <c r="MOZ92" s="126"/>
      <c r="MPA92" s="126"/>
      <c r="MPB92" s="126"/>
      <c r="MPC92" s="126"/>
      <c r="MPD92" s="126"/>
      <c r="MPE92" s="126"/>
      <c r="MPF92" s="126"/>
      <c r="MPG92" s="126"/>
      <c r="MPH92" s="126"/>
      <c r="MPI92" s="126"/>
      <c r="MPJ92" s="126"/>
      <c r="MPK92" s="126"/>
      <c r="MPL92" s="126"/>
      <c r="MPM92" s="126"/>
      <c r="MPN92" s="126"/>
      <c r="MPO92" s="126"/>
      <c r="MPP92" s="126"/>
      <c r="MPQ92" s="126"/>
      <c r="MPR92" s="126"/>
      <c r="MPS92" s="126"/>
      <c r="MPT92" s="126"/>
      <c r="MPU92" s="126"/>
      <c r="MPV92" s="126"/>
      <c r="MPW92" s="126"/>
      <c r="MPX92" s="126"/>
      <c r="MPY92" s="126"/>
      <c r="MPZ92" s="126"/>
      <c r="MQA92" s="126"/>
      <c r="MQB92" s="126"/>
      <c r="MQC92" s="126"/>
      <c r="MQD92" s="126"/>
      <c r="MQE92" s="126"/>
      <c r="MQF92" s="126"/>
      <c r="MQG92" s="126"/>
      <c r="MQH92" s="126"/>
      <c r="MQI92" s="126"/>
      <c r="MQJ92" s="126"/>
      <c r="MQK92" s="126"/>
      <c r="MQL92" s="126"/>
      <c r="MQM92" s="126"/>
      <c r="MQN92" s="126"/>
      <c r="MQO92" s="126"/>
      <c r="MQP92" s="126"/>
      <c r="MQQ92" s="126"/>
      <c r="MQR92" s="126"/>
      <c r="MQS92" s="126"/>
      <c r="MQT92" s="126"/>
      <c r="MQU92" s="126"/>
      <c r="MQV92" s="126"/>
      <c r="MQW92" s="126"/>
      <c r="MQX92" s="126"/>
      <c r="MQY92" s="126"/>
      <c r="MQZ92" s="126"/>
      <c r="MRA92" s="126"/>
      <c r="MRB92" s="126"/>
      <c r="MRC92" s="126"/>
      <c r="MRD92" s="126"/>
      <c r="MRE92" s="126"/>
      <c r="MRF92" s="126"/>
      <c r="MRG92" s="126"/>
      <c r="MRH92" s="126"/>
      <c r="MRI92" s="126"/>
      <c r="MRJ92" s="126"/>
      <c r="MRK92" s="126"/>
      <c r="MRL92" s="126"/>
      <c r="MRM92" s="126"/>
      <c r="MRN92" s="126"/>
      <c r="MRO92" s="126"/>
      <c r="MRP92" s="126"/>
      <c r="MRQ92" s="126"/>
      <c r="MRR92" s="126"/>
      <c r="MRS92" s="126"/>
      <c r="MRT92" s="126"/>
      <c r="MRU92" s="126"/>
      <c r="MRV92" s="126"/>
      <c r="MRW92" s="126"/>
      <c r="MRX92" s="126"/>
      <c r="MRY92" s="126"/>
      <c r="MRZ92" s="126"/>
      <c r="MSA92" s="126"/>
      <c r="MSB92" s="126"/>
      <c r="MSC92" s="126"/>
      <c r="MSD92" s="126"/>
      <c r="MSE92" s="126"/>
      <c r="MSF92" s="126"/>
      <c r="MSG92" s="126"/>
      <c r="MSH92" s="126"/>
      <c r="MSI92" s="126"/>
      <c r="MSJ92" s="126"/>
      <c r="MSK92" s="126"/>
      <c r="MSL92" s="126"/>
      <c r="MSM92" s="126"/>
      <c r="MSN92" s="126"/>
      <c r="MSO92" s="126"/>
      <c r="MSP92" s="126"/>
      <c r="MSQ92" s="126"/>
      <c r="MSR92" s="126"/>
      <c r="MSS92" s="126"/>
      <c r="MST92" s="126"/>
      <c r="MSU92" s="126"/>
      <c r="MSV92" s="126"/>
      <c r="MSW92" s="126"/>
      <c r="MSX92" s="126"/>
      <c r="MSY92" s="126"/>
      <c r="MSZ92" s="126"/>
      <c r="MTA92" s="126"/>
      <c r="MTB92" s="126"/>
      <c r="MTC92" s="126"/>
      <c r="MTD92" s="126"/>
      <c r="MTE92" s="126"/>
      <c r="MTF92" s="126"/>
      <c r="MTG92" s="126"/>
      <c r="MTH92" s="126"/>
      <c r="MTI92" s="126"/>
      <c r="MTJ92" s="126"/>
      <c r="MTK92" s="126"/>
      <c r="MTL92" s="126"/>
      <c r="MTM92" s="126"/>
      <c r="MTN92" s="126"/>
      <c r="MTO92" s="126"/>
      <c r="MTP92" s="126"/>
      <c r="MTQ92" s="126"/>
      <c r="MTR92" s="126"/>
      <c r="MTS92" s="126"/>
      <c r="MTT92" s="126"/>
      <c r="MTU92" s="126"/>
      <c r="MTV92" s="126"/>
      <c r="MTW92" s="126"/>
      <c r="MTX92" s="126"/>
      <c r="MTY92" s="126"/>
      <c r="MTZ92" s="126"/>
      <c r="MUA92" s="126"/>
      <c r="MUB92" s="126"/>
      <c r="MUC92" s="126"/>
      <c r="MUD92" s="126"/>
      <c r="MUE92" s="126"/>
      <c r="MUF92" s="126"/>
      <c r="MUG92" s="126"/>
      <c r="MUH92" s="126"/>
      <c r="MUI92" s="126"/>
      <c r="MUJ92" s="126"/>
      <c r="MUK92" s="126"/>
      <c r="MUL92" s="126"/>
      <c r="MUM92" s="126"/>
      <c r="MUN92" s="126"/>
      <c r="MUO92" s="126"/>
      <c r="MUP92" s="126"/>
      <c r="MUQ92" s="126"/>
      <c r="MUR92" s="126"/>
      <c r="MUS92" s="126"/>
      <c r="MUT92" s="126"/>
      <c r="MUU92" s="126"/>
      <c r="MUV92" s="126"/>
      <c r="MUW92" s="126"/>
      <c r="MUX92" s="126"/>
      <c r="MUY92" s="126"/>
      <c r="MUZ92" s="126"/>
      <c r="MVA92" s="126"/>
      <c r="MVB92" s="126"/>
      <c r="MVC92" s="126"/>
      <c r="MVD92" s="126"/>
      <c r="MVE92" s="126"/>
      <c r="MVF92" s="126"/>
      <c r="MVG92" s="126"/>
      <c r="MVH92" s="126"/>
      <c r="MVI92" s="126"/>
      <c r="MVJ92" s="126"/>
      <c r="MVK92" s="126"/>
      <c r="MVL92" s="126"/>
      <c r="MVM92" s="126"/>
      <c r="MVN92" s="126"/>
      <c r="MVO92" s="126"/>
      <c r="MVP92" s="126"/>
      <c r="MVQ92" s="126"/>
      <c r="MVR92" s="126"/>
      <c r="MVS92" s="126"/>
      <c r="MVT92" s="126"/>
      <c r="MVU92" s="126"/>
      <c r="MVV92" s="126"/>
      <c r="MVW92" s="126"/>
      <c r="MVX92" s="126"/>
      <c r="MVY92" s="126"/>
      <c r="MVZ92" s="126"/>
      <c r="MWA92" s="126"/>
      <c r="MWB92" s="126"/>
      <c r="MWC92" s="126"/>
      <c r="MWD92" s="126"/>
      <c r="MWE92" s="126"/>
      <c r="MWF92" s="126"/>
      <c r="MWG92" s="126"/>
      <c r="MWH92" s="126"/>
      <c r="MWI92" s="126"/>
      <c r="MWJ92" s="126"/>
      <c r="MWK92" s="126"/>
      <c r="MWL92" s="126"/>
      <c r="MWM92" s="126"/>
      <c r="MWN92" s="126"/>
      <c r="MWO92" s="126"/>
      <c r="MWP92" s="126"/>
      <c r="MWQ92" s="126"/>
      <c r="MWR92" s="126"/>
      <c r="MWS92" s="126"/>
      <c r="MWT92" s="126"/>
      <c r="MWU92" s="126"/>
      <c r="MWV92" s="126"/>
      <c r="MWW92" s="126"/>
      <c r="MWX92" s="126"/>
      <c r="MWY92" s="126"/>
      <c r="MWZ92" s="126"/>
      <c r="MXA92" s="126"/>
      <c r="MXB92" s="126"/>
      <c r="MXC92" s="126"/>
      <c r="MXD92" s="126"/>
      <c r="MXE92" s="126"/>
      <c r="MXF92" s="126"/>
      <c r="MXG92" s="126"/>
      <c r="MXH92" s="126"/>
      <c r="MXI92" s="126"/>
      <c r="MXJ92" s="126"/>
      <c r="MXK92" s="126"/>
      <c r="MXL92" s="126"/>
      <c r="MXM92" s="126"/>
      <c r="MXN92" s="126"/>
      <c r="MXO92" s="126"/>
      <c r="MXP92" s="126"/>
      <c r="MXQ92" s="126"/>
      <c r="MXR92" s="126"/>
      <c r="MXS92" s="126"/>
      <c r="MXT92" s="126"/>
      <c r="MXU92" s="126"/>
      <c r="MXV92" s="126"/>
      <c r="MXW92" s="126"/>
      <c r="MXX92" s="126"/>
      <c r="MXY92" s="126"/>
      <c r="MXZ92" s="126"/>
      <c r="MYA92" s="126"/>
      <c r="MYB92" s="126"/>
      <c r="MYC92" s="126"/>
      <c r="MYD92" s="126"/>
      <c r="MYE92" s="126"/>
      <c r="MYF92" s="126"/>
      <c r="MYG92" s="126"/>
      <c r="MYH92" s="126"/>
      <c r="MYI92" s="126"/>
      <c r="MYJ92" s="126"/>
      <c r="MYK92" s="126"/>
      <c r="MYL92" s="126"/>
      <c r="MYM92" s="126"/>
      <c r="MYN92" s="126"/>
      <c r="MYO92" s="126"/>
      <c r="MYP92" s="126"/>
      <c r="MYQ92" s="126"/>
      <c r="MYR92" s="126"/>
      <c r="MYS92" s="126"/>
      <c r="MYT92" s="126"/>
      <c r="MYU92" s="126"/>
      <c r="MYV92" s="126"/>
      <c r="MYW92" s="126"/>
      <c r="MYX92" s="126"/>
      <c r="MYY92" s="126"/>
      <c r="MYZ92" s="126"/>
      <c r="MZA92" s="126"/>
      <c r="MZB92" s="126"/>
      <c r="MZC92" s="126"/>
      <c r="MZD92" s="126"/>
      <c r="MZE92" s="126"/>
      <c r="MZF92" s="126"/>
      <c r="MZG92" s="126"/>
      <c r="MZH92" s="126"/>
      <c r="MZI92" s="126"/>
      <c r="MZJ92" s="126"/>
      <c r="MZK92" s="126"/>
      <c r="MZL92" s="126"/>
      <c r="MZM92" s="126"/>
      <c r="MZN92" s="126"/>
      <c r="MZO92" s="126"/>
      <c r="MZP92" s="126"/>
      <c r="MZQ92" s="126"/>
      <c r="MZR92" s="126"/>
      <c r="MZS92" s="126"/>
      <c r="MZT92" s="126"/>
      <c r="MZU92" s="126"/>
      <c r="MZV92" s="126"/>
      <c r="MZW92" s="126"/>
      <c r="MZX92" s="126"/>
      <c r="MZY92" s="126"/>
      <c r="MZZ92" s="126"/>
      <c r="NAA92" s="126"/>
      <c r="NAB92" s="126"/>
      <c r="NAC92" s="126"/>
      <c r="NAD92" s="126"/>
      <c r="NAE92" s="126"/>
      <c r="NAF92" s="126"/>
      <c r="NAG92" s="126"/>
      <c r="NAH92" s="126"/>
      <c r="NAI92" s="126"/>
      <c r="NAJ92" s="126"/>
      <c r="NAK92" s="126"/>
      <c r="NAL92" s="126"/>
      <c r="NAM92" s="126"/>
      <c r="NAN92" s="126"/>
      <c r="NAO92" s="126"/>
      <c r="NAP92" s="126"/>
      <c r="NAQ92" s="126"/>
      <c r="NAR92" s="126"/>
      <c r="NAS92" s="126"/>
      <c r="NAT92" s="126"/>
      <c r="NAU92" s="126"/>
      <c r="NAV92" s="126"/>
      <c r="NAW92" s="126"/>
      <c r="NAX92" s="126"/>
      <c r="NAY92" s="126"/>
      <c r="NAZ92" s="126"/>
      <c r="NBA92" s="126"/>
      <c r="NBB92" s="126"/>
      <c r="NBC92" s="126"/>
      <c r="NBD92" s="126"/>
      <c r="NBE92" s="126"/>
      <c r="NBF92" s="126"/>
      <c r="NBG92" s="126"/>
      <c r="NBH92" s="126"/>
      <c r="NBI92" s="126"/>
      <c r="NBJ92" s="126"/>
      <c r="NBK92" s="126"/>
      <c r="NBL92" s="126"/>
      <c r="NBM92" s="126"/>
      <c r="NBN92" s="126"/>
      <c r="NBO92" s="126"/>
      <c r="NBP92" s="126"/>
      <c r="NBQ92" s="126"/>
      <c r="NBR92" s="126"/>
      <c r="NBS92" s="126"/>
      <c r="NBT92" s="126"/>
      <c r="NBU92" s="126"/>
      <c r="NBV92" s="126"/>
      <c r="NBW92" s="126"/>
      <c r="NBX92" s="126"/>
      <c r="NBY92" s="126"/>
      <c r="NBZ92" s="126"/>
      <c r="NCA92" s="126"/>
      <c r="NCB92" s="126"/>
      <c r="NCC92" s="126"/>
      <c r="NCD92" s="126"/>
      <c r="NCE92" s="126"/>
      <c r="NCF92" s="126"/>
      <c r="NCG92" s="126"/>
      <c r="NCH92" s="126"/>
      <c r="NCI92" s="126"/>
      <c r="NCJ92" s="126"/>
      <c r="NCK92" s="126"/>
      <c r="NCL92" s="126"/>
      <c r="NCM92" s="126"/>
      <c r="NCN92" s="126"/>
      <c r="NCO92" s="126"/>
      <c r="NCP92" s="126"/>
      <c r="NCQ92" s="126"/>
      <c r="NCR92" s="126"/>
      <c r="NCS92" s="126"/>
      <c r="NCT92" s="126"/>
      <c r="NCU92" s="126"/>
      <c r="NCV92" s="126"/>
      <c r="NCW92" s="126"/>
      <c r="NCX92" s="126"/>
      <c r="NCY92" s="126"/>
      <c r="NCZ92" s="126"/>
      <c r="NDA92" s="126"/>
      <c r="NDB92" s="126"/>
      <c r="NDC92" s="126"/>
      <c r="NDD92" s="126"/>
      <c r="NDE92" s="126"/>
      <c r="NDF92" s="126"/>
      <c r="NDG92" s="126"/>
      <c r="NDH92" s="126"/>
      <c r="NDI92" s="126"/>
      <c r="NDJ92" s="126"/>
      <c r="NDK92" s="126"/>
      <c r="NDL92" s="126"/>
      <c r="NDM92" s="126"/>
      <c r="NDN92" s="126"/>
      <c r="NDO92" s="126"/>
      <c r="NDP92" s="126"/>
      <c r="NDQ92" s="126"/>
      <c r="NDR92" s="126"/>
      <c r="NDS92" s="126"/>
      <c r="NDT92" s="126"/>
      <c r="NDU92" s="126"/>
      <c r="NDV92" s="126"/>
      <c r="NDW92" s="126"/>
      <c r="NDX92" s="126"/>
      <c r="NDY92" s="126"/>
      <c r="NDZ92" s="126"/>
      <c r="NEA92" s="126"/>
      <c r="NEB92" s="126"/>
      <c r="NEC92" s="126"/>
      <c r="NED92" s="126"/>
      <c r="NEE92" s="126"/>
      <c r="NEF92" s="126"/>
      <c r="NEG92" s="126"/>
      <c r="NEH92" s="126"/>
      <c r="NEI92" s="126"/>
      <c r="NEJ92" s="126"/>
      <c r="NEK92" s="126"/>
      <c r="NEL92" s="126"/>
      <c r="NEM92" s="126"/>
      <c r="NEN92" s="126"/>
      <c r="NEO92" s="126"/>
      <c r="NEP92" s="126"/>
      <c r="NEQ92" s="126"/>
      <c r="NER92" s="126"/>
      <c r="NES92" s="126"/>
      <c r="NET92" s="126"/>
      <c r="NEU92" s="126"/>
      <c r="NEV92" s="126"/>
      <c r="NEW92" s="126"/>
      <c r="NEX92" s="126"/>
      <c r="NEY92" s="126"/>
      <c r="NEZ92" s="126"/>
      <c r="NFA92" s="126"/>
      <c r="NFB92" s="126"/>
      <c r="NFC92" s="126"/>
      <c r="NFD92" s="126"/>
      <c r="NFE92" s="126"/>
      <c r="NFF92" s="126"/>
      <c r="NFG92" s="126"/>
      <c r="NFH92" s="126"/>
      <c r="NFI92" s="126"/>
      <c r="NFJ92" s="126"/>
      <c r="NFK92" s="126"/>
      <c r="NFL92" s="126"/>
      <c r="NFM92" s="126"/>
      <c r="NFN92" s="126"/>
      <c r="NFO92" s="126"/>
      <c r="NFP92" s="126"/>
      <c r="NFQ92" s="126"/>
      <c r="NFR92" s="126"/>
      <c r="NFS92" s="126"/>
      <c r="NFT92" s="126"/>
      <c r="NFU92" s="126"/>
      <c r="NFV92" s="126"/>
      <c r="NFW92" s="126"/>
      <c r="NFX92" s="126"/>
      <c r="NFY92" s="126"/>
      <c r="NFZ92" s="126"/>
      <c r="NGA92" s="126"/>
      <c r="NGB92" s="126"/>
      <c r="NGC92" s="126"/>
      <c r="NGD92" s="126"/>
      <c r="NGE92" s="126"/>
      <c r="NGF92" s="126"/>
      <c r="NGG92" s="126"/>
      <c r="NGH92" s="126"/>
      <c r="NGI92" s="126"/>
      <c r="NGJ92" s="126"/>
      <c r="NGK92" s="126"/>
      <c r="NGL92" s="126"/>
      <c r="NGM92" s="126"/>
      <c r="NGN92" s="126"/>
      <c r="NGO92" s="126"/>
      <c r="NGP92" s="126"/>
      <c r="NGQ92" s="126"/>
      <c r="NGR92" s="126"/>
      <c r="NGS92" s="126"/>
      <c r="NGT92" s="126"/>
      <c r="NGU92" s="126"/>
      <c r="NGV92" s="126"/>
      <c r="NGW92" s="126"/>
      <c r="NGX92" s="126"/>
      <c r="NGY92" s="126"/>
      <c r="NGZ92" s="126"/>
      <c r="NHA92" s="126"/>
      <c r="NHB92" s="126"/>
      <c r="NHC92" s="126"/>
      <c r="NHD92" s="126"/>
      <c r="NHE92" s="126"/>
      <c r="NHF92" s="126"/>
      <c r="NHG92" s="126"/>
      <c r="NHH92" s="126"/>
      <c r="NHI92" s="126"/>
      <c r="NHJ92" s="126"/>
      <c r="NHK92" s="126"/>
      <c r="NHL92" s="126"/>
      <c r="NHM92" s="126"/>
      <c r="NHN92" s="126"/>
      <c r="NHO92" s="126"/>
      <c r="NHP92" s="126"/>
      <c r="NHQ92" s="126"/>
      <c r="NHR92" s="126"/>
      <c r="NHS92" s="126"/>
      <c r="NHT92" s="126"/>
      <c r="NHU92" s="126"/>
      <c r="NHV92" s="126"/>
      <c r="NHW92" s="126"/>
      <c r="NHX92" s="126"/>
      <c r="NHY92" s="126"/>
      <c r="NHZ92" s="126"/>
      <c r="NIA92" s="126"/>
      <c r="NIB92" s="126"/>
      <c r="NIC92" s="126"/>
      <c r="NID92" s="126"/>
      <c r="NIE92" s="126"/>
      <c r="NIF92" s="126"/>
      <c r="NIG92" s="126"/>
      <c r="NIH92" s="126"/>
      <c r="NII92" s="126"/>
      <c r="NIJ92" s="126"/>
      <c r="NIK92" s="126"/>
      <c r="NIL92" s="126"/>
      <c r="NIM92" s="126"/>
      <c r="NIN92" s="126"/>
      <c r="NIO92" s="126"/>
      <c r="NIP92" s="126"/>
      <c r="NIQ92" s="126"/>
      <c r="NIR92" s="126"/>
      <c r="NIS92" s="126"/>
      <c r="NIT92" s="126"/>
      <c r="NIU92" s="126"/>
      <c r="NIV92" s="126"/>
      <c r="NIW92" s="126"/>
      <c r="NIX92" s="126"/>
      <c r="NIY92" s="126"/>
      <c r="NIZ92" s="126"/>
      <c r="NJA92" s="126"/>
      <c r="NJB92" s="126"/>
      <c r="NJC92" s="126"/>
      <c r="NJD92" s="126"/>
      <c r="NJE92" s="126"/>
      <c r="NJF92" s="126"/>
      <c r="NJG92" s="126"/>
      <c r="NJH92" s="126"/>
      <c r="NJI92" s="126"/>
      <c r="NJJ92" s="126"/>
      <c r="NJK92" s="126"/>
      <c r="NJL92" s="126"/>
      <c r="NJM92" s="126"/>
      <c r="NJN92" s="126"/>
      <c r="NJO92" s="126"/>
      <c r="NJP92" s="126"/>
      <c r="NJQ92" s="126"/>
      <c r="NJR92" s="126"/>
      <c r="NJS92" s="126"/>
      <c r="NJT92" s="126"/>
      <c r="NJU92" s="126"/>
      <c r="NJV92" s="126"/>
      <c r="NJW92" s="126"/>
      <c r="NJX92" s="126"/>
      <c r="NJY92" s="126"/>
      <c r="NJZ92" s="126"/>
      <c r="NKA92" s="126"/>
      <c r="NKB92" s="126"/>
      <c r="NKC92" s="126"/>
      <c r="NKD92" s="126"/>
      <c r="NKE92" s="126"/>
      <c r="NKF92" s="126"/>
      <c r="NKG92" s="126"/>
      <c r="NKH92" s="126"/>
      <c r="NKI92" s="126"/>
      <c r="NKJ92" s="126"/>
      <c r="NKK92" s="126"/>
      <c r="NKL92" s="126"/>
      <c r="NKM92" s="126"/>
      <c r="NKN92" s="126"/>
      <c r="NKO92" s="126"/>
      <c r="NKP92" s="126"/>
      <c r="NKQ92" s="126"/>
      <c r="NKR92" s="126"/>
      <c r="NKS92" s="126"/>
      <c r="NKT92" s="126"/>
      <c r="NKU92" s="126"/>
      <c r="NKV92" s="126"/>
      <c r="NKW92" s="126"/>
      <c r="NKX92" s="126"/>
      <c r="NKY92" s="126"/>
      <c r="NKZ92" s="126"/>
      <c r="NLA92" s="126"/>
      <c r="NLB92" s="126"/>
      <c r="NLC92" s="126"/>
      <c r="NLD92" s="126"/>
      <c r="NLE92" s="126"/>
      <c r="NLF92" s="126"/>
      <c r="NLG92" s="126"/>
      <c r="NLH92" s="126"/>
      <c r="NLI92" s="126"/>
      <c r="NLJ92" s="126"/>
      <c r="NLK92" s="126"/>
      <c r="NLL92" s="126"/>
      <c r="NLM92" s="126"/>
      <c r="NLN92" s="126"/>
      <c r="NLO92" s="126"/>
      <c r="NLP92" s="126"/>
      <c r="NLQ92" s="126"/>
      <c r="NLR92" s="126"/>
      <c r="NLS92" s="126"/>
      <c r="NLT92" s="126"/>
      <c r="NLU92" s="126"/>
      <c r="NLV92" s="126"/>
      <c r="NLW92" s="126"/>
      <c r="NLX92" s="126"/>
      <c r="NLY92" s="126"/>
      <c r="NLZ92" s="126"/>
      <c r="NMA92" s="126"/>
      <c r="NMB92" s="126"/>
      <c r="NMC92" s="126"/>
      <c r="NMD92" s="126"/>
      <c r="NME92" s="126"/>
      <c r="NMF92" s="126"/>
      <c r="NMG92" s="126"/>
      <c r="NMH92" s="126"/>
      <c r="NMI92" s="126"/>
      <c r="NMJ92" s="126"/>
      <c r="NMK92" s="126"/>
      <c r="NML92" s="126"/>
      <c r="NMM92" s="126"/>
      <c r="NMN92" s="126"/>
      <c r="NMO92" s="126"/>
      <c r="NMP92" s="126"/>
      <c r="NMQ92" s="126"/>
      <c r="NMR92" s="126"/>
      <c r="NMS92" s="126"/>
      <c r="NMT92" s="126"/>
      <c r="NMU92" s="126"/>
      <c r="NMV92" s="126"/>
      <c r="NMW92" s="126"/>
      <c r="NMX92" s="126"/>
      <c r="NMY92" s="126"/>
      <c r="NMZ92" s="126"/>
      <c r="NNA92" s="126"/>
      <c r="NNB92" s="126"/>
      <c r="NNC92" s="126"/>
      <c r="NND92" s="126"/>
      <c r="NNE92" s="126"/>
      <c r="NNF92" s="126"/>
      <c r="NNG92" s="126"/>
      <c r="NNH92" s="126"/>
      <c r="NNI92" s="126"/>
      <c r="NNJ92" s="126"/>
      <c r="NNK92" s="126"/>
      <c r="NNL92" s="126"/>
      <c r="NNM92" s="126"/>
      <c r="NNN92" s="126"/>
      <c r="NNO92" s="126"/>
      <c r="NNP92" s="126"/>
      <c r="NNQ92" s="126"/>
      <c r="NNR92" s="126"/>
      <c r="NNS92" s="126"/>
      <c r="NNT92" s="126"/>
      <c r="NNU92" s="126"/>
      <c r="NNV92" s="126"/>
      <c r="NNW92" s="126"/>
      <c r="NNX92" s="126"/>
      <c r="NNY92" s="126"/>
      <c r="NNZ92" s="126"/>
      <c r="NOA92" s="126"/>
      <c r="NOB92" s="126"/>
      <c r="NOC92" s="126"/>
      <c r="NOD92" s="126"/>
      <c r="NOE92" s="126"/>
      <c r="NOF92" s="126"/>
      <c r="NOG92" s="126"/>
      <c r="NOH92" s="126"/>
      <c r="NOI92" s="126"/>
      <c r="NOJ92" s="126"/>
      <c r="NOK92" s="126"/>
      <c r="NOL92" s="126"/>
      <c r="NOM92" s="126"/>
      <c r="NON92" s="126"/>
      <c r="NOO92" s="126"/>
      <c r="NOP92" s="126"/>
      <c r="NOQ92" s="126"/>
      <c r="NOR92" s="126"/>
      <c r="NOS92" s="126"/>
      <c r="NOT92" s="126"/>
      <c r="NOU92" s="126"/>
      <c r="NOV92" s="126"/>
      <c r="NOW92" s="126"/>
      <c r="NOX92" s="126"/>
      <c r="NOY92" s="126"/>
      <c r="NOZ92" s="126"/>
      <c r="NPA92" s="126"/>
      <c r="NPB92" s="126"/>
      <c r="NPC92" s="126"/>
      <c r="NPD92" s="126"/>
      <c r="NPE92" s="126"/>
      <c r="NPF92" s="126"/>
      <c r="NPG92" s="126"/>
      <c r="NPH92" s="126"/>
      <c r="NPI92" s="126"/>
      <c r="NPJ92" s="126"/>
      <c r="NPK92" s="126"/>
      <c r="NPL92" s="126"/>
      <c r="NPM92" s="126"/>
      <c r="NPN92" s="126"/>
      <c r="NPO92" s="126"/>
      <c r="NPP92" s="126"/>
      <c r="NPQ92" s="126"/>
      <c r="NPR92" s="126"/>
      <c r="NPS92" s="126"/>
      <c r="NPT92" s="126"/>
      <c r="NPU92" s="126"/>
      <c r="NPV92" s="126"/>
      <c r="NPW92" s="126"/>
      <c r="NPX92" s="126"/>
      <c r="NPY92" s="126"/>
      <c r="NPZ92" s="126"/>
      <c r="NQA92" s="126"/>
      <c r="NQB92" s="126"/>
      <c r="NQC92" s="126"/>
      <c r="NQD92" s="126"/>
      <c r="NQE92" s="126"/>
      <c r="NQF92" s="126"/>
      <c r="NQG92" s="126"/>
      <c r="NQH92" s="126"/>
      <c r="NQI92" s="126"/>
      <c r="NQJ92" s="126"/>
      <c r="NQK92" s="126"/>
      <c r="NQL92" s="126"/>
      <c r="NQM92" s="126"/>
      <c r="NQN92" s="126"/>
      <c r="NQO92" s="126"/>
      <c r="NQP92" s="126"/>
      <c r="NQQ92" s="126"/>
      <c r="NQR92" s="126"/>
      <c r="NQS92" s="126"/>
      <c r="NQT92" s="126"/>
      <c r="NQU92" s="126"/>
      <c r="NQV92" s="126"/>
      <c r="NQW92" s="126"/>
      <c r="NQX92" s="126"/>
      <c r="NQY92" s="126"/>
      <c r="NQZ92" s="126"/>
      <c r="NRA92" s="126"/>
      <c r="NRB92" s="126"/>
      <c r="NRC92" s="126"/>
      <c r="NRD92" s="126"/>
      <c r="NRE92" s="126"/>
      <c r="NRF92" s="126"/>
      <c r="NRG92" s="126"/>
      <c r="NRH92" s="126"/>
      <c r="NRI92" s="126"/>
      <c r="NRJ92" s="126"/>
      <c r="NRK92" s="126"/>
      <c r="NRL92" s="126"/>
      <c r="NRM92" s="126"/>
      <c r="NRN92" s="126"/>
      <c r="NRO92" s="126"/>
      <c r="NRP92" s="126"/>
      <c r="NRQ92" s="126"/>
      <c r="NRR92" s="126"/>
      <c r="NRS92" s="126"/>
      <c r="NRT92" s="126"/>
      <c r="NRU92" s="126"/>
      <c r="NRV92" s="126"/>
      <c r="NRW92" s="126"/>
      <c r="NRX92" s="126"/>
      <c r="NRY92" s="126"/>
      <c r="NRZ92" s="126"/>
      <c r="NSA92" s="126"/>
      <c r="NSB92" s="126"/>
      <c r="NSC92" s="126"/>
      <c r="NSD92" s="126"/>
      <c r="NSE92" s="126"/>
      <c r="NSF92" s="126"/>
      <c r="NSG92" s="126"/>
      <c r="NSH92" s="126"/>
      <c r="NSI92" s="126"/>
      <c r="NSJ92" s="126"/>
      <c r="NSK92" s="126"/>
      <c r="NSL92" s="126"/>
      <c r="NSM92" s="126"/>
      <c r="NSN92" s="126"/>
      <c r="NSO92" s="126"/>
      <c r="NSP92" s="126"/>
      <c r="NSQ92" s="126"/>
      <c r="NSR92" s="126"/>
      <c r="NSS92" s="126"/>
      <c r="NST92" s="126"/>
      <c r="NSU92" s="126"/>
      <c r="NSV92" s="126"/>
      <c r="NSW92" s="126"/>
      <c r="NSX92" s="126"/>
      <c r="NSY92" s="126"/>
      <c r="NSZ92" s="126"/>
      <c r="NTA92" s="126"/>
      <c r="NTB92" s="126"/>
      <c r="NTC92" s="126"/>
      <c r="NTD92" s="126"/>
      <c r="NTE92" s="126"/>
      <c r="NTF92" s="126"/>
      <c r="NTG92" s="126"/>
      <c r="NTH92" s="126"/>
      <c r="NTI92" s="126"/>
      <c r="NTJ92" s="126"/>
      <c r="NTK92" s="126"/>
      <c r="NTL92" s="126"/>
      <c r="NTM92" s="126"/>
      <c r="NTN92" s="126"/>
      <c r="NTO92" s="126"/>
      <c r="NTP92" s="126"/>
      <c r="NTQ92" s="126"/>
      <c r="NTR92" s="126"/>
      <c r="NTS92" s="126"/>
      <c r="NTT92" s="126"/>
      <c r="NTU92" s="126"/>
      <c r="NTV92" s="126"/>
      <c r="NTW92" s="126"/>
      <c r="NTX92" s="126"/>
      <c r="NTY92" s="126"/>
      <c r="NTZ92" s="126"/>
      <c r="NUA92" s="126"/>
      <c r="NUB92" s="126"/>
      <c r="NUC92" s="126"/>
      <c r="NUD92" s="126"/>
      <c r="NUE92" s="126"/>
      <c r="NUF92" s="126"/>
      <c r="NUG92" s="126"/>
      <c r="NUH92" s="126"/>
      <c r="NUI92" s="126"/>
      <c r="NUJ92" s="126"/>
      <c r="NUK92" s="126"/>
      <c r="NUL92" s="126"/>
      <c r="NUM92" s="126"/>
      <c r="NUN92" s="126"/>
      <c r="NUO92" s="126"/>
      <c r="NUP92" s="126"/>
      <c r="NUQ92" s="126"/>
      <c r="NUR92" s="126"/>
      <c r="NUS92" s="126"/>
      <c r="NUT92" s="126"/>
      <c r="NUU92" s="126"/>
      <c r="NUV92" s="126"/>
      <c r="NUW92" s="126"/>
      <c r="NUX92" s="126"/>
      <c r="NUY92" s="126"/>
      <c r="NUZ92" s="126"/>
      <c r="NVA92" s="126"/>
      <c r="NVB92" s="126"/>
      <c r="NVC92" s="126"/>
      <c r="NVD92" s="126"/>
      <c r="NVE92" s="126"/>
      <c r="NVF92" s="126"/>
      <c r="NVG92" s="126"/>
      <c r="NVH92" s="126"/>
      <c r="NVI92" s="126"/>
      <c r="NVJ92" s="126"/>
      <c r="NVK92" s="126"/>
      <c r="NVL92" s="126"/>
      <c r="NVM92" s="126"/>
      <c r="NVN92" s="126"/>
      <c r="NVO92" s="126"/>
      <c r="NVP92" s="126"/>
      <c r="NVQ92" s="126"/>
      <c r="NVR92" s="126"/>
      <c r="NVS92" s="126"/>
      <c r="NVT92" s="126"/>
      <c r="NVU92" s="126"/>
      <c r="NVV92" s="126"/>
      <c r="NVW92" s="126"/>
      <c r="NVX92" s="126"/>
      <c r="NVY92" s="126"/>
      <c r="NVZ92" s="126"/>
      <c r="NWA92" s="126"/>
      <c r="NWB92" s="126"/>
      <c r="NWC92" s="126"/>
      <c r="NWD92" s="126"/>
      <c r="NWE92" s="126"/>
      <c r="NWF92" s="126"/>
      <c r="NWG92" s="126"/>
      <c r="NWH92" s="126"/>
      <c r="NWI92" s="126"/>
      <c r="NWJ92" s="126"/>
      <c r="NWK92" s="126"/>
      <c r="NWL92" s="126"/>
      <c r="NWM92" s="126"/>
      <c r="NWN92" s="126"/>
      <c r="NWO92" s="126"/>
      <c r="NWP92" s="126"/>
      <c r="NWQ92" s="126"/>
      <c r="NWR92" s="126"/>
      <c r="NWS92" s="126"/>
      <c r="NWT92" s="126"/>
      <c r="NWU92" s="126"/>
      <c r="NWV92" s="126"/>
      <c r="NWW92" s="126"/>
      <c r="NWX92" s="126"/>
      <c r="NWY92" s="126"/>
      <c r="NWZ92" s="126"/>
      <c r="NXA92" s="126"/>
      <c r="NXB92" s="126"/>
      <c r="NXC92" s="126"/>
      <c r="NXD92" s="126"/>
      <c r="NXE92" s="126"/>
      <c r="NXF92" s="126"/>
      <c r="NXG92" s="126"/>
      <c r="NXH92" s="126"/>
      <c r="NXI92" s="126"/>
      <c r="NXJ92" s="126"/>
      <c r="NXK92" s="126"/>
      <c r="NXL92" s="126"/>
      <c r="NXM92" s="126"/>
      <c r="NXN92" s="126"/>
      <c r="NXO92" s="126"/>
      <c r="NXP92" s="126"/>
      <c r="NXQ92" s="126"/>
      <c r="NXR92" s="126"/>
      <c r="NXS92" s="126"/>
      <c r="NXT92" s="126"/>
      <c r="NXU92" s="126"/>
      <c r="NXV92" s="126"/>
      <c r="NXW92" s="126"/>
      <c r="NXX92" s="126"/>
      <c r="NXY92" s="126"/>
      <c r="NXZ92" s="126"/>
      <c r="NYA92" s="126"/>
      <c r="NYB92" s="126"/>
      <c r="NYC92" s="126"/>
      <c r="NYD92" s="126"/>
      <c r="NYE92" s="126"/>
      <c r="NYF92" s="126"/>
      <c r="NYG92" s="126"/>
      <c r="NYH92" s="126"/>
      <c r="NYI92" s="126"/>
      <c r="NYJ92" s="126"/>
      <c r="NYK92" s="126"/>
      <c r="NYL92" s="126"/>
      <c r="NYM92" s="126"/>
      <c r="NYN92" s="126"/>
      <c r="NYO92" s="126"/>
      <c r="NYP92" s="126"/>
      <c r="NYQ92" s="126"/>
      <c r="NYR92" s="126"/>
      <c r="NYS92" s="126"/>
      <c r="NYT92" s="126"/>
      <c r="NYU92" s="126"/>
      <c r="NYV92" s="126"/>
      <c r="NYW92" s="126"/>
      <c r="NYX92" s="126"/>
      <c r="NYY92" s="126"/>
      <c r="NYZ92" s="126"/>
      <c r="NZA92" s="126"/>
      <c r="NZB92" s="126"/>
      <c r="NZC92" s="126"/>
      <c r="NZD92" s="126"/>
      <c r="NZE92" s="126"/>
      <c r="NZF92" s="126"/>
      <c r="NZG92" s="126"/>
      <c r="NZH92" s="126"/>
      <c r="NZI92" s="126"/>
      <c r="NZJ92" s="126"/>
      <c r="NZK92" s="126"/>
      <c r="NZL92" s="126"/>
      <c r="NZM92" s="126"/>
      <c r="NZN92" s="126"/>
      <c r="NZO92" s="126"/>
      <c r="NZP92" s="126"/>
      <c r="NZQ92" s="126"/>
      <c r="NZR92" s="126"/>
      <c r="NZS92" s="126"/>
      <c r="NZT92" s="126"/>
      <c r="NZU92" s="126"/>
      <c r="NZV92" s="126"/>
      <c r="NZW92" s="126"/>
      <c r="NZX92" s="126"/>
      <c r="NZY92" s="126"/>
      <c r="NZZ92" s="126"/>
      <c r="OAA92" s="126"/>
      <c r="OAB92" s="126"/>
      <c r="OAC92" s="126"/>
      <c r="OAD92" s="126"/>
      <c r="OAE92" s="126"/>
      <c r="OAF92" s="126"/>
      <c r="OAG92" s="126"/>
      <c r="OAH92" s="126"/>
      <c r="OAI92" s="126"/>
      <c r="OAJ92" s="126"/>
      <c r="OAK92" s="126"/>
      <c r="OAL92" s="126"/>
      <c r="OAM92" s="126"/>
      <c r="OAN92" s="126"/>
      <c r="OAO92" s="126"/>
      <c r="OAP92" s="126"/>
      <c r="OAQ92" s="126"/>
      <c r="OAR92" s="126"/>
      <c r="OAS92" s="126"/>
      <c r="OAT92" s="126"/>
      <c r="OAU92" s="126"/>
      <c r="OAV92" s="126"/>
      <c r="OAW92" s="126"/>
      <c r="OAX92" s="126"/>
      <c r="OAY92" s="126"/>
      <c r="OAZ92" s="126"/>
      <c r="OBA92" s="126"/>
      <c r="OBB92" s="126"/>
      <c r="OBC92" s="126"/>
      <c r="OBD92" s="126"/>
      <c r="OBE92" s="126"/>
      <c r="OBF92" s="126"/>
      <c r="OBG92" s="126"/>
      <c r="OBH92" s="126"/>
      <c r="OBI92" s="126"/>
      <c r="OBJ92" s="126"/>
      <c r="OBK92" s="126"/>
      <c r="OBL92" s="126"/>
      <c r="OBM92" s="126"/>
      <c r="OBN92" s="126"/>
      <c r="OBO92" s="126"/>
      <c r="OBP92" s="126"/>
      <c r="OBQ92" s="126"/>
      <c r="OBR92" s="126"/>
      <c r="OBS92" s="126"/>
      <c r="OBT92" s="126"/>
      <c r="OBU92" s="126"/>
      <c r="OBV92" s="126"/>
      <c r="OBW92" s="126"/>
      <c r="OBX92" s="126"/>
      <c r="OBY92" s="126"/>
      <c r="OBZ92" s="126"/>
      <c r="OCA92" s="126"/>
      <c r="OCB92" s="126"/>
      <c r="OCC92" s="126"/>
      <c r="OCD92" s="126"/>
      <c r="OCE92" s="126"/>
      <c r="OCF92" s="126"/>
      <c r="OCG92" s="126"/>
      <c r="OCH92" s="126"/>
      <c r="OCI92" s="126"/>
      <c r="OCJ92" s="126"/>
      <c r="OCK92" s="126"/>
      <c r="OCL92" s="126"/>
      <c r="OCM92" s="126"/>
      <c r="OCN92" s="126"/>
      <c r="OCO92" s="126"/>
      <c r="OCP92" s="126"/>
      <c r="OCQ92" s="126"/>
      <c r="OCR92" s="126"/>
      <c r="OCS92" s="126"/>
      <c r="OCT92" s="126"/>
      <c r="OCU92" s="126"/>
      <c r="OCV92" s="126"/>
      <c r="OCW92" s="126"/>
      <c r="OCX92" s="126"/>
      <c r="OCY92" s="126"/>
      <c r="OCZ92" s="126"/>
      <c r="ODA92" s="126"/>
      <c r="ODB92" s="126"/>
      <c r="ODC92" s="126"/>
      <c r="ODD92" s="126"/>
      <c r="ODE92" s="126"/>
      <c r="ODF92" s="126"/>
      <c r="ODG92" s="126"/>
      <c r="ODH92" s="126"/>
      <c r="ODI92" s="126"/>
      <c r="ODJ92" s="126"/>
      <c r="ODK92" s="126"/>
      <c r="ODL92" s="126"/>
      <c r="ODM92" s="126"/>
      <c r="ODN92" s="126"/>
      <c r="ODO92" s="126"/>
      <c r="ODP92" s="126"/>
      <c r="ODQ92" s="126"/>
      <c r="ODR92" s="126"/>
      <c r="ODS92" s="126"/>
      <c r="ODT92" s="126"/>
      <c r="ODU92" s="126"/>
      <c r="ODV92" s="126"/>
      <c r="ODW92" s="126"/>
      <c r="ODX92" s="126"/>
      <c r="ODY92" s="126"/>
      <c r="ODZ92" s="126"/>
      <c r="OEA92" s="126"/>
      <c r="OEB92" s="126"/>
      <c r="OEC92" s="126"/>
      <c r="OED92" s="126"/>
      <c r="OEE92" s="126"/>
      <c r="OEF92" s="126"/>
      <c r="OEG92" s="126"/>
      <c r="OEH92" s="126"/>
      <c r="OEI92" s="126"/>
      <c r="OEJ92" s="126"/>
      <c r="OEK92" s="126"/>
      <c r="OEL92" s="126"/>
      <c r="OEM92" s="126"/>
      <c r="OEN92" s="126"/>
      <c r="OEO92" s="126"/>
      <c r="OEP92" s="126"/>
      <c r="OEQ92" s="126"/>
      <c r="OER92" s="126"/>
      <c r="OES92" s="126"/>
      <c r="OET92" s="126"/>
      <c r="OEU92" s="126"/>
      <c r="OEV92" s="126"/>
      <c r="OEW92" s="126"/>
      <c r="OEX92" s="126"/>
      <c r="OEY92" s="126"/>
      <c r="OEZ92" s="126"/>
      <c r="OFA92" s="126"/>
      <c r="OFB92" s="126"/>
      <c r="OFC92" s="126"/>
      <c r="OFD92" s="126"/>
      <c r="OFE92" s="126"/>
      <c r="OFF92" s="126"/>
      <c r="OFG92" s="126"/>
      <c r="OFH92" s="126"/>
      <c r="OFI92" s="126"/>
      <c r="OFJ92" s="126"/>
      <c r="OFK92" s="126"/>
      <c r="OFL92" s="126"/>
      <c r="OFM92" s="126"/>
      <c r="OFN92" s="126"/>
      <c r="OFO92" s="126"/>
      <c r="OFP92" s="126"/>
      <c r="OFQ92" s="126"/>
      <c r="OFR92" s="126"/>
      <c r="OFS92" s="126"/>
      <c r="OFT92" s="126"/>
      <c r="OFU92" s="126"/>
      <c r="OFV92" s="126"/>
      <c r="OFW92" s="126"/>
      <c r="OFX92" s="126"/>
      <c r="OFY92" s="126"/>
      <c r="OFZ92" s="126"/>
      <c r="OGA92" s="126"/>
      <c r="OGB92" s="126"/>
      <c r="OGC92" s="126"/>
      <c r="OGD92" s="126"/>
      <c r="OGE92" s="126"/>
      <c r="OGF92" s="126"/>
      <c r="OGG92" s="126"/>
      <c r="OGH92" s="126"/>
      <c r="OGI92" s="126"/>
      <c r="OGJ92" s="126"/>
      <c r="OGK92" s="126"/>
      <c r="OGL92" s="126"/>
      <c r="OGM92" s="126"/>
      <c r="OGN92" s="126"/>
      <c r="OGO92" s="126"/>
      <c r="OGP92" s="126"/>
      <c r="OGQ92" s="126"/>
      <c r="OGR92" s="126"/>
      <c r="OGS92" s="126"/>
      <c r="OGT92" s="126"/>
      <c r="OGU92" s="126"/>
      <c r="OGV92" s="126"/>
      <c r="OGW92" s="126"/>
      <c r="OGX92" s="126"/>
      <c r="OGY92" s="126"/>
      <c r="OGZ92" s="126"/>
      <c r="OHA92" s="126"/>
      <c r="OHB92" s="126"/>
      <c r="OHC92" s="126"/>
      <c r="OHD92" s="126"/>
      <c r="OHE92" s="126"/>
      <c r="OHF92" s="126"/>
      <c r="OHG92" s="126"/>
      <c r="OHH92" s="126"/>
      <c r="OHI92" s="126"/>
      <c r="OHJ92" s="126"/>
      <c r="OHK92" s="126"/>
      <c r="OHL92" s="126"/>
      <c r="OHM92" s="126"/>
      <c r="OHN92" s="126"/>
      <c r="OHO92" s="126"/>
      <c r="OHP92" s="126"/>
      <c r="OHQ92" s="126"/>
      <c r="OHR92" s="126"/>
      <c r="OHS92" s="126"/>
      <c r="OHT92" s="126"/>
      <c r="OHU92" s="126"/>
      <c r="OHV92" s="126"/>
      <c r="OHW92" s="126"/>
      <c r="OHX92" s="126"/>
      <c r="OHY92" s="126"/>
      <c r="OHZ92" s="126"/>
      <c r="OIA92" s="126"/>
      <c r="OIB92" s="126"/>
      <c r="OIC92" s="126"/>
      <c r="OID92" s="126"/>
      <c r="OIE92" s="126"/>
      <c r="OIF92" s="126"/>
      <c r="OIG92" s="126"/>
      <c r="OIH92" s="126"/>
      <c r="OII92" s="126"/>
      <c r="OIJ92" s="126"/>
      <c r="OIK92" s="126"/>
      <c r="OIL92" s="126"/>
      <c r="OIM92" s="126"/>
      <c r="OIN92" s="126"/>
      <c r="OIO92" s="126"/>
      <c r="OIP92" s="126"/>
      <c r="OIQ92" s="126"/>
      <c r="OIR92" s="126"/>
      <c r="OIS92" s="126"/>
      <c r="OIT92" s="126"/>
      <c r="OIU92" s="126"/>
      <c r="OIV92" s="126"/>
      <c r="OIW92" s="126"/>
      <c r="OIX92" s="126"/>
      <c r="OIY92" s="126"/>
      <c r="OIZ92" s="126"/>
      <c r="OJA92" s="126"/>
      <c r="OJB92" s="126"/>
      <c r="OJC92" s="126"/>
      <c r="OJD92" s="126"/>
      <c r="OJE92" s="126"/>
      <c r="OJF92" s="126"/>
      <c r="OJG92" s="126"/>
      <c r="OJH92" s="126"/>
      <c r="OJI92" s="126"/>
      <c r="OJJ92" s="126"/>
      <c r="OJK92" s="126"/>
      <c r="OJL92" s="126"/>
      <c r="OJM92" s="126"/>
      <c r="OJN92" s="126"/>
      <c r="OJO92" s="126"/>
      <c r="OJP92" s="126"/>
      <c r="OJQ92" s="126"/>
      <c r="OJR92" s="126"/>
      <c r="OJS92" s="126"/>
      <c r="OJT92" s="126"/>
      <c r="OJU92" s="126"/>
      <c r="OJV92" s="126"/>
      <c r="OJW92" s="126"/>
      <c r="OJX92" s="126"/>
      <c r="OJY92" s="126"/>
      <c r="OJZ92" s="126"/>
      <c r="OKA92" s="126"/>
      <c r="OKB92" s="126"/>
      <c r="OKC92" s="126"/>
      <c r="OKD92" s="126"/>
      <c r="OKE92" s="126"/>
      <c r="OKF92" s="126"/>
      <c r="OKG92" s="126"/>
      <c r="OKH92" s="126"/>
      <c r="OKI92" s="126"/>
      <c r="OKJ92" s="126"/>
      <c r="OKK92" s="126"/>
      <c r="OKL92" s="126"/>
      <c r="OKM92" s="126"/>
      <c r="OKN92" s="126"/>
      <c r="OKO92" s="126"/>
      <c r="OKP92" s="126"/>
      <c r="OKQ92" s="126"/>
      <c r="OKR92" s="126"/>
      <c r="OKS92" s="126"/>
      <c r="OKT92" s="126"/>
      <c r="OKU92" s="126"/>
      <c r="OKV92" s="126"/>
      <c r="OKW92" s="126"/>
      <c r="OKX92" s="126"/>
      <c r="OKY92" s="126"/>
      <c r="OKZ92" s="126"/>
      <c r="OLA92" s="126"/>
      <c r="OLB92" s="126"/>
      <c r="OLC92" s="126"/>
      <c r="OLD92" s="126"/>
      <c r="OLE92" s="126"/>
      <c r="OLF92" s="126"/>
      <c r="OLG92" s="126"/>
      <c r="OLH92" s="126"/>
      <c r="OLI92" s="126"/>
      <c r="OLJ92" s="126"/>
      <c r="OLK92" s="126"/>
      <c r="OLL92" s="126"/>
      <c r="OLM92" s="126"/>
      <c r="OLN92" s="126"/>
      <c r="OLO92" s="126"/>
      <c r="OLP92" s="126"/>
      <c r="OLQ92" s="126"/>
      <c r="OLR92" s="126"/>
      <c r="OLS92" s="126"/>
      <c r="OLT92" s="126"/>
      <c r="OLU92" s="126"/>
      <c r="OLV92" s="126"/>
      <c r="OLW92" s="126"/>
      <c r="OLX92" s="126"/>
      <c r="OLY92" s="126"/>
      <c r="OLZ92" s="126"/>
      <c r="OMA92" s="126"/>
      <c r="OMB92" s="126"/>
      <c r="OMC92" s="126"/>
      <c r="OMD92" s="126"/>
      <c r="OME92" s="126"/>
      <c r="OMF92" s="126"/>
      <c r="OMG92" s="126"/>
      <c r="OMH92" s="126"/>
      <c r="OMI92" s="126"/>
      <c r="OMJ92" s="126"/>
      <c r="OMK92" s="126"/>
      <c r="OML92" s="126"/>
      <c r="OMM92" s="126"/>
      <c r="OMN92" s="126"/>
      <c r="OMO92" s="126"/>
      <c r="OMP92" s="126"/>
      <c r="OMQ92" s="126"/>
      <c r="OMR92" s="126"/>
      <c r="OMS92" s="126"/>
      <c r="OMT92" s="126"/>
      <c r="OMU92" s="126"/>
      <c r="OMV92" s="126"/>
      <c r="OMW92" s="126"/>
      <c r="OMX92" s="126"/>
      <c r="OMY92" s="126"/>
      <c r="OMZ92" s="126"/>
      <c r="ONA92" s="126"/>
      <c r="ONB92" s="126"/>
      <c r="ONC92" s="126"/>
      <c r="OND92" s="126"/>
      <c r="ONE92" s="126"/>
      <c r="ONF92" s="126"/>
      <c r="ONG92" s="126"/>
      <c r="ONH92" s="126"/>
      <c r="ONI92" s="126"/>
      <c r="ONJ92" s="126"/>
      <c r="ONK92" s="126"/>
      <c r="ONL92" s="126"/>
      <c r="ONM92" s="126"/>
      <c r="ONN92" s="126"/>
      <c r="ONO92" s="126"/>
      <c r="ONP92" s="126"/>
      <c r="ONQ92" s="126"/>
      <c r="ONR92" s="126"/>
      <c r="ONS92" s="126"/>
      <c r="ONT92" s="126"/>
      <c r="ONU92" s="126"/>
      <c r="ONV92" s="126"/>
      <c r="ONW92" s="126"/>
      <c r="ONX92" s="126"/>
      <c r="ONY92" s="126"/>
      <c r="ONZ92" s="126"/>
      <c r="OOA92" s="126"/>
      <c r="OOB92" s="126"/>
      <c r="OOC92" s="126"/>
      <c r="OOD92" s="126"/>
      <c r="OOE92" s="126"/>
      <c r="OOF92" s="126"/>
      <c r="OOG92" s="126"/>
      <c r="OOH92" s="126"/>
      <c r="OOI92" s="126"/>
      <c r="OOJ92" s="126"/>
      <c r="OOK92" s="126"/>
      <c r="OOL92" s="126"/>
      <c r="OOM92" s="126"/>
      <c r="OON92" s="126"/>
      <c r="OOO92" s="126"/>
      <c r="OOP92" s="126"/>
      <c r="OOQ92" s="126"/>
      <c r="OOR92" s="126"/>
      <c r="OOS92" s="126"/>
      <c r="OOT92" s="126"/>
      <c r="OOU92" s="126"/>
      <c r="OOV92" s="126"/>
      <c r="OOW92" s="126"/>
      <c r="OOX92" s="126"/>
      <c r="OOY92" s="126"/>
      <c r="OOZ92" s="126"/>
      <c r="OPA92" s="126"/>
      <c r="OPB92" s="126"/>
      <c r="OPC92" s="126"/>
      <c r="OPD92" s="126"/>
      <c r="OPE92" s="126"/>
      <c r="OPF92" s="126"/>
      <c r="OPG92" s="126"/>
      <c r="OPH92" s="126"/>
      <c r="OPI92" s="126"/>
      <c r="OPJ92" s="126"/>
      <c r="OPK92" s="126"/>
      <c r="OPL92" s="126"/>
      <c r="OPM92" s="126"/>
      <c r="OPN92" s="126"/>
      <c r="OPO92" s="126"/>
      <c r="OPP92" s="126"/>
      <c r="OPQ92" s="126"/>
      <c r="OPR92" s="126"/>
      <c r="OPS92" s="126"/>
      <c r="OPT92" s="126"/>
      <c r="OPU92" s="126"/>
      <c r="OPV92" s="126"/>
      <c r="OPW92" s="126"/>
      <c r="OPX92" s="126"/>
      <c r="OPY92" s="126"/>
      <c r="OPZ92" s="126"/>
      <c r="OQA92" s="126"/>
      <c r="OQB92" s="126"/>
      <c r="OQC92" s="126"/>
      <c r="OQD92" s="126"/>
      <c r="OQE92" s="126"/>
      <c r="OQF92" s="126"/>
      <c r="OQG92" s="126"/>
      <c r="OQH92" s="126"/>
      <c r="OQI92" s="126"/>
      <c r="OQJ92" s="126"/>
      <c r="OQK92" s="126"/>
      <c r="OQL92" s="126"/>
      <c r="OQM92" s="126"/>
      <c r="OQN92" s="126"/>
      <c r="OQO92" s="126"/>
      <c r="OQP92" s="126"/>
      <c r="OQQ92" s="126"/>
      <c r="OQR92" s="126"/>
      <c r="OQS92" s="126"/>
      <c r="OQT92" s="126"/>
      <c r="OQU92" s="126"/>
      <c r="OQV92" s="126"/>
      <c r="OQW92" s="126"/>
      <c r="OQX92" s="126"/>
      <c r="OQY92" s="126"/>
      <c r="OQZ92" s="126"/>
      <c r="ORA92" s="126"/>
      <c r="ORB92" s="126"/>
      <c r="ORC92" s="126"/>
      <c r="ORD92" s="126"/>
      <c r="ORE92" s="126"/>
      <c r="ORF92" s="126"/>
      <c r="ORG92" s="126"/>
      <c r="ORH92" s="126"/>
      <c r="ORI92" s="126"/>
      <c r="ORJ92" s="126"/>
      <c r="ORK92" s="126"/>
      <c r="ORL92" s="126"/>
      <c r="ORM92" s="126"/>
      <c r="ORN92" s="126"/>
      <c r="ORO92" s="126"/>
      <c r="ORP92" s="126"/>
      <c r="ORQ92" s="126"/>
      <c r="ORR92" s="126"/>
      <c r="ORS92" s="126"/>
      <c r="ORT92" s="126"/>
      <c r="ORU92" s="126"/>
      <c r="ORV92" s="126"/>
      <c r="ORW92" s="126"/>
      <c r="ORX92" s="126"/>
      <c r="ORY92" s="126"/>
      <c r="ORZ92" s="126"/>
      <c r="OSA92" s="126"/>
      <c r="OSB92" s="126"/>
      <c r="OSC92" s="126"/>
      <c r="OSD92" s="126"/>
      <c r="OSE92" s="126"/>
      <c r="OSF92" s="126"/>
      <c r="OSG92" s="126"/>
      <c r="OSH92" s="126"/>
      <c r="OSI92" s="126"/>
      <c r="OSJ92" s="126"/>
      <c r="OSK92" s="126"/>
      <c r="OSL92" s="126"/>
      <c r="OSM92" s="126"/>
      <c r="OSN92" s="126"/>
      <c r="OSO92" s="126"/>
      <c r="OSP92" s="126"/>
      <c r="OSQ92" s="126"/>
      <c r="OSR92" s="126"/>
      <c r="OSS92" s="126"/>
      <c r="OST92" s="126"/>
      <c r="OSU92" s="126"/>
      <c r="OSV92" s="126"/>
      <c r="OSW92" s="126"/>
      <c r="OSX92" s="126"/>
      <c r="OSY92" s="126"/>
      <c r="OSZ92" s="126"/>
      <c r="OTA92" s="126"/>
      <c r="OTB92" s="126"/>
      <c r="OTC92" s="126"/>
      <c r="OTD92" s="126"/>
      <c r="OTE92" s="126"/>
      <c r="OTF92" s="126"/>
      <c r="OTG92" s="126"/>
      <c r="OTH92" s="126"/>
      <c r="OTI92" s="126"/>
      <c r="OTJ92" s="126"/>
      <c r="OTK92" s="126"/>
      <c r="OTL92" s="126"/>
      <c r="OTM92" s="126"/>
      <c r="OTN92" s="126"/>
      <c r="OTO92" s="126"/>
      <c r="OTP92" s="126"/>
      <c r="OTQ92" s="126"/>
      <c r="OTR92" s="126"/>
      <c r="OTS92" s="126"/>
      <c r="OTT92" s="126"/>
      <c r="OTU92" s="126"/>
      <c r="OTV92" s="126"/>
      <c r="OTW92" s="126"/>
      <c r="OTX92" s="126"/>
      <c r="OTY92" s="126"/>
      <c r="OTZ92" s="126"/>
      <c r="OUA92" s="126"/>
      <c r="OUB92" s="126"/>
      <c r="OUC92" s="126"/>
      <c r="OUD92" s="126"/>
      <c r="OUE92" s="126"/>
      <c r="OUF92" s="126"/>
      <c r="OUG92" s="126"/>
      <c r="OUH92" s="126"/>
      <c r="OUI92" s="126"/>
      <c r="OUJ92" s="126"/>
      <c r="OUK92" s="126"/>
      <c r="OUL92" s="126"/>
      <c r="OUM92" s="126"/>
      <c r="OUN92" s="126"/>
      <c r="OUO92" s="126"/>
      <c r="OUP92" s="126"/>
      <c r="OUQ92" s="126"/>
      <c r="OUR92" s="126"/>
      <c r="OUS92" s="126"/>
      <c r="OUT92" s="126"/>
      <c r="OUU92" s="126"/>
      <c r="OUV92" s="126"/>
      <c r="OUW92" s="126"/>
      <c r="OUX92" s="126"/>
      <c r="OUY92" s="126"/>
      <c r="OUZ92" s="126"/>
      <c r="OVA92" s="126"/>
      <c r="OVB92" s="126"/>
      <c r="OVC92" s="126"/>
      <c r="OVD92" s="126"/>
      <c r="OVE92" s="126"/>
      <c r="OVF92" s="126"/>
      <c r="OVG92" s="126"/>
      <c r="OVH92" s="126"/>
      <c r="OVI92" s="126"/>
      <c r="OVJ92" s="126"/>
      <c r="OVK92" s="126"/>
      <c r="OVL92" s="126"/>
      <c r="OVM92" s="126"/>
      <c r="OVN92" s="126"/>
      <c r="OVO92" s="126"/>
      <c r="OVP92" s="126"/>
      <c r="OVQ92" s="126"/>
      <c r="OVR92" s="126"/>
      <c r="OVS92" s="126"/>
      <c r="OVT92" s="126"/>
      <c r="OVU92" s="126"/>
      <c r="OVV92" s="126"/>
      <c r="OVW92" s="126"/>
      <c r="OVX92" s="126"/>
      <c r="OVY92" s="126"/>
      <c r="OVZ92" s="126"/>
      <c r="OWA92" s="126"/>
      <c r="OWB92" s="126"/>
      <c r="OWC92" s="126"/>
      <c r="OWD92" s="126"/>
      <c r="OWE92" s="126"/>
      <c r="OWF92" s="126"/>
      <c r="OWG92" s="126"/>
      <c r="OWH92" s="126"/>
      <c r="OWI92" s="126"/>
      <c r="OWJ92" s="126"/>
      <c r="OWK92" s="126"/>
      <c r="OWL92" s="126"/>
      <c r="OWM92" s="126"/>
      <c r="OWN92" s="126"/>
      <c r="OWO92" s="126"/>
      <c r="OWP92" s="126"/>
      <c r="OWQ92" s="126"/>
      <c r="OWR92" s="126"/>
      <c r="OWS92" s="126"/>
      <c r="OWT92" s="126"/>
      <c r="OWU92" s="126"/>
      <c r="OWV92" s="126"/>
      <c r="OWW92" s="126"/>
      <c r="OWX92" s="126"/>
      <c r="OWY92" s="126"/>
      <c r="OWZ92" s="126"/>
      <c r="OXA92" s="126"/>
      <c r="OXB92" s="126"/>
      <c r="OXC92" s="126"/>
      <c r="OXD92" s="126"/>
      <c r="OXE92" s="126"/>
      <c r="OXF92" s="126"/>
      <c r="OXG92" s="126"/>
      <c r="OXH92" s="126"/>
      <c r="OXI92" s="126"/>
      <c r="OXJ92" s="126"/>
      <c r="OXK92" s="126"/>
      <c r="OXL92" s="126"/>
      <c r="OXM92" s="126"/>
      <c r="OXN92" s="126"/>
      <c r="OXO92" s="126"/>
      <c r="OXP92" s="126"/>
      <c r="OXQ92" s="126"/>
      <c r="OXR92" s="126"/>
      <c r="OXS92" s="126"/>
      <c r="OXT92" s="126"/>
      <c r="OXU92" s="126"/>
      <c r="OXV92" s="126"/>
      <c r="OXW92" s="126"/>
      <c r="OXX92" s="126"/>
      <c r="OXY92" s="126"/>
      <c r="OXZ92" s="126"/>
      <c r="OYA92" s="126"/>
      <c r="OYB92" s="126"/>
      <c r="OYC92" s="126"/>
      <c r="OYD92" s="126"/>
      <c r="OYE92" s="126"/>
      <c r="OYF92" s="126"/>
      <c r="OYG92" s="126"/>
      <c r="OYH92" s="126"/>
      <c r="OYI92" s="126"/>
      <c r="OYJ92" s="126"/>
      <c r="OYK92" s="126"/>
      <c r="OYL92" s="126"/>
      <c r="OYM92" s="126"/>
      <c r="OYN92" s="126"/>
      <c r="OYO92" s="126"/>
      <c r="OYP92" s="126"/>
      <c r="OYQ92" s="126"/>
      <c r="OYR92" s="126"/>
      <c r="OYS92" s="126"/>
      <c r="OYT92" s="126"/>
      <c r="OYU92" s="126"/>
      <c r="OYV92" s="126"/>
      <c r="OYW92" s="126"/>
      <c r="OYX92" s="126"/>
      <c r="OYY92" s="126"/>
      <c r="OYZ92" s="126"/>
      <c r="OZA92" s="126"/>
      <c r="OZB92" s="126"/>
      <c r="OZC92" s="126"/>
      <c r="OZD92" s="126"/>
      <c r="OZE92" s="126"/>
      <c r="OZF92" s="126"/>
      <c r="OZG92" s="126"/>
      <c r="OZH92" s="126"/>
      <c r="OZI92" s="126"/>
      <c r="OZJ92" s="126"/>
      <c r="OZK92" s="126"/>
      <c r="OZL92" s="126"/>
      <c r="OZM92" s="126"/>
      <c r="OZN92" s="126"/>
      <c r="OZO92" s="126"/>
      <c r="OZP92" s="126"/>
      <c r="OZQ92" s="126"/>
      <c r="OZR92" s="126"/>
      <c r="OZS92" s="126"/>
      <c r="OZT92" s="126"/>
      <c r="OZU92" s="126"/>
      <c r="OZV92" s="126"/>
      <c r="OZW92" s="126"/>
      <c r="OZX92" s="126"/>
      <c r="OZY92" s="126"/>
      <c r="OZZ92" s="126"/>
      <c r="PAA92" s="126"/>
      <c r="PAB92" s="126"/>
      <c r="PAC92" s="126"/>
      <c r="PAD92" s="126"/>
      <c r="PAE92" s="126"/>
      <c r="PAF92" s="126"/>
      <c r="PAG92" s="126"/>
      <c r="PAH92" s="126"/>
      <c r="PAI92" s="126"/>
      <c r="PAJ92" s="126"/>
      <c r="PAK92" s="126"/>
      <c r="PAL92" s="126"/>
      <c r="PAM92" s="126"/>
      <c r="PAN92" s="126"/>
      <c r="PAO92" s="126"/>
      <c r="PAP92" s="126"/>
      <c r="PAQ92" s="126"/>
      <c r="PAR92" s="126"/>
      <c r="PAS92" s="126"/>
      <c r="PAT92" s="126"/>
      <c r="PAU92" s="126"/>
      <c r="PAV92" s="126"/>
      <c r="PAW92" s="126"/>
      <c r="PAX92" s="126"/>
      <c r="PAY92" s="126"/>
      <c r="PAZ92" s="126"/>
      <c r="PBA92" s="126"/>
      <c r="PBB92" s="126"/>
      <c r="PBC92" s="126"/>
      <c r="PBD92" s="126"/>
      <c r="PBE92" s="126"/>
      <c r="PBF92" s="126"/>
      <c r="PBG92" s="126"/>
      <c r="PBH92" s="126"/>
      <c r="PBI92" s="126"/>
      <c r="PBJ92" s="126"/>
      <c r="PBK92" s="126"/>
      <c r="PBL92" s="126"/>
      <c r="PBM92" s="126"/>
      <c r="PBN92" s="126"/>
      <c r="PBO92" s="126"/>
      <c r="PBP92" s="126"/>
      <c r="PBQ92" s="126"/>
      <c r="PBR92" s="126"/>
      <c r="PBS92" s="126"/>
      <c r="PBT92" s="126"/>
      <c r="PBU92" s="126"/>
      <c r="PBV92" s="126"/>
      <c r="PBW92" s="126"/>
      <c r="PBX92" s="126"/>
      <c r="PBY92" s="126"/>
      <c r="PBZ92" s="126"/>
      <c r="PCA92" s="126"/>
      <c r="PCB92" s="126"/>
      <c r="PCC92" s="126"/>
      <c r="PCD92" s="126"/>
      <c r="PCE92" s="126"/>
      <c r="PCF92" s="126"/>
      <c r="PCG92" s="126"/>
      <c r="PCH92" s="126"/>
      <c r="PCI92" s="126"/>
      <c r="PCJ92" s="126"/>
      <c r="PCK92" s="126"/>
      <c r="PCL92" s="126"/>
      <c r="PCM92" s="126"/>
      <c r="PCN92" s="126"/>
      <c r="PCO92" s="126"/>
      <c r="PCP92" s="126"/>
      <c r="PCQ92" s="126"/>
      <c r="PCR92" s="126"/>
      <c r="PCS92" s="126"/>
      <c r="PCT92" s="126"/>
      <c r="PCU92" s="126"/>
      <c r="PCV92" s="126"/>
      <c r="PCW92" s="126"/>
      <c r="PCX92" s="126"/>
      <c r="PCY92" s="126"/>
      <c r="PCZ92" s="126"/>
      <c r="PDA92" s="126"/>
      <c r="PDB92" s="126"/>
      <c r="PDC92" s="126"/>
      <c r="PDD92" s="126"/>
      <c r="PDE92" s="126"/>
      <c r="PDF92" s="126"/>
      <c r="PDG92" s="126"/>
      <c r="PDH92" s="126"/>
      <c r="PDI92" s="126"/>
      <c r="PDJ92" s="126"/>
      <c r="PDK92" s="126"/>
      <c r="PDL92" s="126"/>
      <c r="PDM92" s="126"/>
      <c r="PDN92" s="126"/>
      <c r="PDO92" s="126"/>
      <c r="PDP92" s="126"/>
      <c r="PDQ92" s="126"/>
      <c r="PDR92" s="126"/>
      <c r="PDS92" s="126"/>
      <c r="PDT92" s="126"/>
      <c r="PDU92" s="126"/>
      <c r="PDV92" s="126"/>
      <c r="PDW92" s="126"/>
      <c r="PDX92" s="126"/>
      <c r="PDY92" s="126"/>
      <c r="PDZ92" s="126"/>
      <c r="PEA92" s="126"/>
      <c r="PEB92" s="126"/>
      <c r="PEC92" s="126"/>
      <c r="PED92" s="126"/>
      <c r="PEE92" s="126"/>
      <c r="PEF92" s="126"/>
      <c r="PEG92" s="126"/>
      <c r="PEH92" s="126"/>
      <c r="PEI92" s="126"/>
      <c r="PEJ92" s="126"/>
      <c r="PEK92" s="126"/>
      <c r="PEL92" s="126"/>
      <c r="PEM92" s="126"/>
      <c r="PEN92" s="126"/>
      <c r="PEO92" s="126"/>
      <c r="PEP92" s="126"/>
      <c r="PEQ92" s="126"/>
      <c r="PER92" s="126"/>
      <c r="PES92" s="126"/>
      <c r="PET92" s="126"/>
      <c r="PEU92" s="126"/>
      <c r="PEV92" s="126"/>
      <c r="PEW92" s="126"/>
      <c r="PEX92" s="126"/>
      <c r="PEY92" s="126"/>
      <c r="PEZ92" s="126"/>
      <c r="PFA92" s="126"/>
      <c r="PFB92" s="126"/>
      <c r="PFC92" s="126"/>
      <c r="PFD92" s="126"/>
      <c r="PFE92" s="126"/>
      <c r="PFF92" s="126"/>
      <c r="PFG92" s="126"/>
      <c r="PFH92" s="126"/>
      <c r="PFI92" s="126"/>
      <c r="PFJ92" s="126"/>
      <c r="PFK92" s="126"/>
      <c r="PFL92" s="126"/>
      <c r="PFM92" s="126"/>
      <c r="PFN92" s="126"/>
      <c r="PFO92" s="126"/>
      <c r="PFP92" s="126"/>
      <c r="PFQ92" s="126"/>
      <c r="PFR92" s="126"/>
      <c r="PFS92" s="126"/>
      <c r="PFT92" s="126"/>
      <c r="PFU92" s="126"/>
      <c r="PFV92" s="126"/>
      <c r="PFW92" s="126"/>
      <c r="PFX92" s="126"/>
      <c r="PFY92" s="126"/>
      <c r="PFZ92" s="126"/>
      <c r="PGA92" s="126"/>
      <c r="PGB92" s="126"/>
      <c r="PGC92" s="126"/>
      <c r="PGD92" s="126"/>
      <c r="PGE92" s="126"/>
      <c r="PGF92" s="126"/>
      <c r="PGG92" s="126"/>
      <c r="PGH92" s="126"/>
      <c r="PGI92" s="126"/>
      <c r="PGJ92" s="126"/>
      <c r="PGK92" s="126"/>
      <c r="PGL92" s="126"/>
      <c r="PGM92" s="126"/>
      <c r="PGN92" s="126"/>
      <c r="PGO92" s="126"/>
      <c r="PGP92" s="126"/>
      <c r="PGQ92" s="126"/>
      <c r="PGR92" s="126"/>
      <c r="PGS92" s="126"/>
      <c r="PGT92" s="126"/>
      <c r="PGU92" s="126"/>
      <c r="PGV92" s="126"/>
      <c r="PGW92" s="126"/>
      <c r="PGX92" s="126"/>
      <c r="PGY92" s="126"/>
      <c r="PGZ92" s="126"/>
      <c r="PHA92" s="126"/>
      <c r="PHB92" s="126"/>
      <c r="PHC92" s="126"/>
      <c r="PHD92" s="126"/>
      <c r="PHE92" s="126"/>
      <c r="PHF92" s="126"/>
      <c r="PHG92" s="126"/>
      <c r="PHH92" s="126"/>
      <c r="PHI92" s="126"/>
      <c r="PHJ92" s="126"/>
      <c r="PHK92" s="126"/>
      <c r="PHL92" s="126"/>
      <c r="PHM92" s="126"/>
      <c r="PHN92" s="126"/>
      <c r="PHO92" s="126"/>
      <c r="PHP92" s="126"/>
      <c r="PHQ92" s="126"/>
      <c r="PHR92" s="126"/>
      <c r="PHS92" s="126"/>
      <c r="PHT92" s="126"/>
      <c r="PHU92" s="126"/>
      <c r="PHV92" s="126"/>
      <c r="PHW92" s="126"/>
      <c r="PHX92" s="126"/>
      <c r="PHY92" s="126"/>
      <c r="PHZ92" s="126"/>
      <c r="PIA92" s="126"/>
      <c r="PIB92" s="126"/>
      <c r="PIC92" s="126"/>
      <c r="PID92" s="126"/>
      <c r="PIE92" s="126"/>
      <c r="PIF92" s="126"/>
      <c r="PIG92" s="126"/>
      <c r="PIH92" s="126"/>
      <c r="PII92" s="126"/>
      <c r="PIJ92" s="126"/>
      <c r="PIK92" s="126"/>
      <c r="PIL92" s="126"/>
      <c r="PIM92" s="126"/>
      <c r="PIN92" s="126"/>
      <c r="PIO92" s="126"/>
      <c r="PIP92" s="126"/>
      <c r="PIQ92" s="126"/>
      <c r="PIR92" s="126"/>
      <c r="PIS92" s="126"/>
      <c r="PIT92" s="126"/>
      <c r="PIU92" s="126"/>
      <c r="PIV92" s="126"/>
      <c r="PIW92" s="126"/>
      <c r="PIX92" s="126"/>
      <c r="PIY92" s="126"/>
      <c r="PIZ92" s="126"/>
      <c r="PJA92" s="126"/>
      <c r="PJB92" s="126"/>
      <c r="PJC92" s="126"/>
      <c r="PJD92" s="126"/>
      <c r="PJE92" s="126"/>
      <c r="PJF92" s="126"/>
      <c r="PJG92" s="126"/>
      <c r="PJH92" s="126"/>
      <c r="PJI92" s="126"/>
      <c r="PJJ92" s="126"/>
      <c r="PJK92" s="126"/>
      <c r="PJL92" s="126"/>
      <c r="PJM92" s="126"/>
      <c r="PJN92" s="126"/>
      <c r="PJO92" s="126"/>
      <c r="PJP92" s="126"/>
      <c r="PJQ92" s="126"/>
      <c r="PJR92" s="126"/>
      <c r="PJS92" s="126"/>
      <c r="PJT92" s="126"/>
      <c r="PJU92" s="126"/>
      <c r="PJV92" s="126"/>
      <c r="PJW92" s="126"/>
      <c r="PJX92" s="126"/>
      <c r="PJY92" s="126"/>
      <c r="PJZ92" s="126"/>
      <c r="PKA92" s="126"/>
      <c r="PKB92" s="126"/>
      <c r="PKC92" s="126"/>
      <c r="PKD92" s="126"/>
      <c r="PKE92" s="126"/>
      <c r="PKF92" s="126"/>
      <c r="PKG92" s="126"/>
      <c r="PKH92" s="126"/>
      <c r="PKI92" s="126"/>
      <c r="PKJ92" s="126"/>
      <c r="PKK92" s="126"/>
      <c r="PKL92" s="126"/>
      <c r="PKM92" s="126"/>
      <c r="PKN92" s="126"/>
      <c r="PKO92" s="126"/>
      <c r="PKP92" s="126"/>
      <c r="PKQ92" s="126"/>
      <c r="PKR92" s="126"/>
      <c r="PKS92" s="126"/>
      <c r="PKT92" s="126"/>
      <c r="PKU92" s="126"/>
      <c r="PKV92" s="126"/>
      <c r="PKW92" s="126"/>
      <c r="PKX92" s="126"/>
      <c r="PKY92" s="126"/>
      <c r="PKZ92" s="126"/>
      <c r="PLA92" s="126"/>
      <c r="PLB92" s="126"/>
      <c r="PLC92" s="126"/>
      <c r="PLD92" s="126"/>
      <c r="PLE92" s="126"/>
      <c r="PLF92" s="126"/>
      <c r="PLG92" s="126"/>
      <c r="PLH92" s="126"/>
      <c r="PLI92" s="126"/>
      <c r="PLJ92" s="126"/>
      <c r="PLK92" s="126"/>
      <c r="PLL92" s="126"/>
      <c r="PLM92" s="126"/>
      <c r="PLN92" s="126"/>
      <c r="PLO92" s="126"/>
      <c r="PLP92" s="126"/>
      <c r="PLQ92" s="126"/>
      <c r="PLR92" s="126"/>
      <c r="PLS92" s="126"/>
      <c r="PLT92" s="126"/>
      <c r="PLU92" s="126"/>
      <c r="PLV92" s="126"/>
      <c r="PLW92" s="126"/>
      <c r="PLX92" s="126"/>
      <c r="PLY92" s="126"/>
      <c r="PLZ92" s="126"/>
      <c r="PMA92" s="126"/>
      <c r="PMB92" s="126"/>
      <c r="PMC92" s="126"/>
      <c r="PMD92" s="126"/>
      <c r="PME92" s="126"/>
      <c r="PMF92" s="126"/>
      <c r="PMG92" s="126"/>
      <c r="PMH92" s="126"/>
      <c r="PMI92" s="126"/>
      <c r="PMJ92" s="126"/>
      <c r="PMK92" s="126"/>
      <c r="PML92" s="126"/>
      <c r="PMM92" s="126"/>
      <c r="PMN92" s="126"/>
      <c r="PMO92" s="126"/>
      <c r="PMP92" s="126"/>
      <c r="PMQ92" s="126"/>
      <c r="PMR92" s="126"/>
      <c r="PMS92" s="126"/>
      <c r="PMT92" s="126"/>
      <c r="PMU92" s="126"/>
      <c r="PMV92" s="126"/>
      <c r="PMW92" s="126"/>
      <c r="PMX92" s="126"/>
      <c r="PMY92" s="126"/>
      <c r="PMZ92" s="126"/>
      <c r="PNA92" s="126"/>
      <c r="PNB92" s="126"/>
      <c r="PNC92" s="126"/>
      <c r="PND92" s="126"/>
      <c r="PNE92" s="126"/>
      <c r="PNF92" s="126"/>
      <c r="PNG92" s="126"/>
      <c r="PNH92" s="126"/>
      <c r="PNI92" s="126"/>
      <c r="PNJ92" s="126"/>
      <c r="PNK92" s="126"/>
      <c r="PNL92" s="126"/>
      <c r="PNM92" s="126"/>
      <c r="PNN92" s="126"/>
      <c r="PNO92" s="126"/>
      <c r="PNP92" s="126"/>
      <c r="PNQ92" s="126"/>
      <c r="PNR92" s="126"/>
      <c r="PNS92" s="126"/>
      <c r="PNT92" s="126"/>
      <c r="PNU92" s="126"/>
      <c r="PNV92" s="126"/>
      <c r="PNW92" s="126"/>
      <c r="PNX92" s="126"/>
      <c r="PNY92" s="126"/>
      <c r="PNZ92" s="126"/>
      <c r="POA92" s="126"/>
      <c r="POB92" s="126"/>
      <c r="POC92" s="126"/>
      <c r="POD92" s="126"/>
      <c r="POE92" s="126"/>
      <c r="POF92" s="126"/>
      <c r="POG92" s="126"/>
      <c r="POH92" s="126"/>
      <c r="POI92" s="126"/>
      <c r="POJ92" s="126"/>
      <c r="POK92" s="126"/>
      <c r="POL92" s="126"/>
      <c r="POM92" s="126"/>
      <c r="PON92" s="126"/>
      <c r="POO92" s="126"/>
      <c r="POP92" s="126"/>
      <c r="POQ92" s="126"/>
      <c r="POR92" s="126"/>
      <c r="POS92" s="126"/>
      <c r="POT92" s="126"/>
      <c r="POU92" s="126"/>
      <c r="POV92" s="126"/>
      <c r="POW92" s="126"/>
      <c r="POX92" s="126"/>
      <c r="POY92" s="126"/>
      <c r="POZ92" s="126"/>
      <c r="PPA92" s="126"/>
      <c r="PPB92" s="126"/>
      <c r="PPC92" s="126"/>
      <c r="PPD92" s="126"/>
      <c r="PPE92" s="126"/>
      <c r="PPF92" s="126"/>
      <c r="PPG92" s="126"/>
      <c r="PPH92" s="126"/>
      <c r="PPI92" s="126"/>
      <c r="PPJ92" s="126"/>
      <c r="PPK92" s="126"/>
      <c r="PPL92" s="126"/>
      <c r="PPM92" s="126"/>
      <c r="PPN92" s="126"/>
      <c r="PPO92" s="126"/>
      <c r="PPP92" s="126"/>
      <c r="PPQ92" s="126"/>
      <c r="PPR92" s="126"/>
      <c r="PPS92" s="126"/>
      <c r="PPT92" s="126"/>
      <c r="PPU92" s="126"/>
      <c r="PPV92" s="126"/>
      <c r="PPW92" s="126"/>
      <c r="PPX92" s="126"/>
      <c r="PPY92" s="126"/>
      <c r="PPZ92" s="126"/>
      <c r="PQA92" s="126"/>
      <c r="PQB92" s="126"/>
      <c r="PQC92" s="126"/>
      <c r="PQD92" s="126"/>
      <c r="PQE92" s="126"/>
      <c r="PQF92" s="126"/>
      <c r="PQG92" s="126"/>
      <c r="PQH92" s="126"/>
      <c r="PQI92" s="126"/>
      <c r="PQJ92" s="126"/>
      <c r="PQK92" s="126"/>
      <c r="PQL92" s="126"/>
      <c r="PQM92" s="126"/>
      <c r="PQN92" s="126"/>
      <c r="PQO92" s="126"/>
      <c r="PQP92" s="126"/>
      <c r="PQQ92" s="126"/>
      <c r="PQR92" s="126"/>
      <c r="PQS92" s="126"/>
      <c r="PQT92" s="126"/>
      <c r="PQU92" s="126"/>
      <c r="PQV92" s="126"/>
      <c r="PQW92" s="126"/>
      <c r="PQX92" s="126"/>
      <c r="PQY92" s="126"/>
      <c r="PQZ92" s="126"/>
      <c r="PRA92" s="126"/>
      <c r="PRB92" s="126"/>
      <c r="PRC92" s="126"/>
      <c r="PRD92" s="126"/>
      <c r="PRE92" s="126"/>
      <c r="PRF92" s="126"/>
      <c r="PRG92" s="126"/>
      <c r="PRH92" s="126"/>
      <c r="PRI92" s="126"/>
      <c r="PRJ92" s="126"/>
      <c r="PRK92" s="126"/>
      <c r="PRL92" s="126"/>
      <c r="PRM92" s="126"/>
      <c r="PRN92" s="126"/>
      <c r="PRO92" s="126"/>
      <c r="PRP92" s="126"/>
      <c r="PRQ92" s="126"/>
      <c r="PRR92" s="126"/>
      <c r="PRS92" s="126"/>
      <c r="PRT92" s="126"/>
      <c r="PRU92" s="126"/>
      <c r="PRV92" s="126"/>
      <c r="PRW92" s="126"/>
      <c r="PRX92" s="126"/>
      <c r="PRY92" s="126"/>
      <c r="PRZ92" s="126"/>
      <c r="PSA92" s="126"/>
      <c r="PSB92" s="126"/>
      <c r="PSC92" s="126"/>
      <c r="PSD92" s="126"/>
      <c r="PSE92" s="126"/>
      <c r="PSF92" s="126"/>
      <c r="PSG92" s="126"/>
      <c r="PSH92" s="126"/>
      <c r="PSI92" s="126"/>
      <c r="PSJ92" s="126"/>
      <c r="PSK92" s="126"/>
      <c r="PSL92" s="126"/>
      <c r="PSM92" s="126"/>
      <c r="PSN92" s="126"/>
      <c r="PSO92" s="126"/>
      <c r="PSP92" s="126"/>
      <c r="PSQ92" s="126"/>
      <c r="PSR92" s="126"/>
      <c r="PSS92" s="126"/>
      <c r="PST92" s="126"/>
      <c r="PSU92" s="126"/>
      <c r="PSV92" s="126"/>
      <c r="PSW92" s="126"/>
      <c r="PSX92" s="126"/>
      <c r="PSY92" s="126"/>
      <c r="PSZ92" s="126"/>
      <c r="PTA92" s="126"/>
      <c r="PTB92" s="126"/>
      <c r="PTC92" s="126"/>
      <c r="PTD92" s="126"/>
      <c r="PTE92" s="126"/>
      <c r="PTF92" s="126"/>
      <c r="PTG92" s="126"/>
      <c r="PTH92" s="126"/>
      <c r="PTI92" s="126"/>
      <c r="PTJ92" s="126"/>
      <c r="PTK92" s="126"/>
      <c r="PTL92" s="126"/>
      <c r="PTM92" s="126"/>
      <c r="PTN92" s="126"/>
      <c r="PTO92" s="126"/>
      <c r="PTP92" s="126"/>
      <c r="PTQ92" s="126"/>
      <c r="PTR92" s="126"/>
      <c r="PTS92" s="126"/>
      <c r="PTT92" s="126"/>
      <c r="PTU92" s="126"/>
      <c r="PTV92" s="126"/>
      <c r="PTW92" s="126"/>
      <c r="PTX92" s="126"/>
      <c r="PTY92" s="126"/>
      <c r="PTZ92" s="126"/>
      <c r="PUA92" s="126"/>
      <c r="PUB92" s="126"/>
      <c r="PUC92" s="126"/>
      <c r="PUD92" s="126"/>
      <c r="PUE92" s="126"/>
      <c r="PUF92" s="126"/>
      <c r="PUG92" s="126"/>
      <c r="PUH92" s="126"/>
      <c r="PUI92" s="126"/>
      <c r="PUJ92" s="126"/>
      <c r="PUK92" s="126"/>
      <c r="PUL92" s="126"/>
      <c r="PUM92" s="126"/>
      <c r="PUN92" s="126"/>
      <c r="PUO92" s="126"/>
      <c r="PUP92" s="126"/>
      <c r="PUQ92" s="126"/>
      <c r="PUR92" s="126"/>
      <c r="PUS92" s="126"/>
      <c r="PUT92" s="126"/>
      <c r="PUU92" s="126"/>
      <c r="PUV92" s="126"/>
      <c r="PUW92" s="126"/>
      <c r="PUX92" s="126"/>
      <c r="PUY92" s="126"/>
      <c r="PUZ92" s="126"/>
      <c r="PVA92" s="126"/>
      <c r="PVB92" s="126"/>
      <c r="PVC92" s="126"/>
      <c r="PVD92" s="126"/>
      <c r="PVE92" s="126"/>
      <c r="PVF92" s="126"/>
      <c r="PVG92" s="126"/>
      <c r="PVH92" s="126"/>
      <c r="PVI92" s="126"/>
      <c r="PVJ92" s="126"/>
      <c r="PVK92" s="126"/>
      <c r="PVL92" s="126"/>
      <c r="PVM92" s="126"/>
      <c r="PVN92" s="126"/>
      <c r="PVO92" s="126"/>
      <c r="PVP92" s="126"/>
      <c r="PVQ92" s="126"/>
      <c r="PVR92" s="126"/>
      <c r="PVS92" s="126"/>
      <c r="PVT92" s="126"/>
      <c r="PVU92" s="126"/>
      <c r="PVV92" s="126"/>
      <c r="PVW92" s="126"/>
      <c r="PVX92" s="126"/>
      <c r="PVY92" s="126"/>
      <c r="PVZ92" s="126"/>
      <c r="PWA92" s="126"/>
      <c r="PWB92" s="126"/>
      <c r="PWC92" s="126"/>
      <c r="PWD92" s="126"/>
      <c r="PWE92" s="126"/>
      <c r="PWF92" s="126"/>
      <c r="PWG92" s="126"/>
      <c r="PWH92" s="126"/>
      <c r="PWI92" s="126"/>
      <c r="PWJ92" s="126"/>
      <c r="PWK92" s="126"/>
      <c r="PWL92" s="126"/>
      <c r="PWM92" s="126"/>
      <c r="PWN92" s="126"/>
      <c r="PWO92" s="126"/>
      <c r="PWP92" s="126"/>
      <c r="PWQ92" s="126"/>
      <c r="PWR92" s="126"/>
      <c r="PWS92" s="126"/>
      <c r="PWT92" s="126"/>
      <c r="PWU92" s="126"/>
      <c r="PWV92" s="126"/>
      <c r="PWW92" s="126"/>
      <c r="PWX92" s="126"/>
      <c r="PWY92" s="126"/>
      <c r="PWZ92" s="126"/>
      <c r="PXA92" s="126"/>
      <c r="PXB92" s="126"/>
      <c r="PXC92" s="126"/>
      <c r="PXD92" s="126"/>
      <c r="PXE92" s="126"/>
      <c r="PXF92" s="126"/>
      <c r="PXG92" s="126"/>
      <c r="PXH92" s="126"/>
      <c r="PXI92" s="126"/>
      <c r="PXJ92" s="126"/>
      <c r="PXK92" s="126"/>
      <c r="PXL92" s="126"/>
      <c r="PXM92" s="126"/>
      <c r="PXN92" s="126"/>
      <c r="PXO92" s="126"/>
      <c r="PXP92" s="126"/>
      <c r="PXQ92" s="126"/>
      <c r="PXR92" s="126"/>
      <c r="PXS92" s="126"/>
      <c r="PXT92" s="126"/>
      <c r="PXU92" s="126"/>
      <c r="PXV92" s="126"/>
      <c r="PXW92" s="126"/>
      <c r="PXX92" s="126"/>
      <c r="PXY92" s="126"/>
      <c r="PXZ92" s="126"/>
      <c r="PYA92" s="126"/>
      <c r="PYB92" s="126"/>
      <c r="PYC92" s="126"/>
      <c r="PYD92" s="126"/>
      <c r="PYE92" s="126"/>
      <c r="PYF92" s="126"/>
      <c r="PYG92" s="126"/>
      <c r="PYH92" s="126"/>
      <c r="PYI92" s="126"/>
      <c r="PYJ92" s="126"/>
      <c r="PYK92" s="126"/>
      <c r="PYL92" s="126"/>
      <c r="PYM92" s="126"/>
      <c r="PYN92" s="126"/>
      <c r="PYO92" s="126"/>
      <c r="PYP92" s="126"/>
      <c r="PYQ92" s="126"/>
      <c r="PYR92" s="126"/>
      <c r="PYS92" s="126"/>
      <c r="PYT92" s="126"/>
      <c r="PYU92" s="126"/>
      <c r="PYV92" s="126"/>
      <c r="PYW92" s="126"/>
      <c r="PYX92" s="126"/>
      <c r="PYY92" s="126"/>
      <c r="PYZ92" s="126"/>
      <c r="PZA92" s="126"/>
      <c r="PZB92" s="126"/>
      <c r="PZC92" s="126"/>
      <c r="PZD92" s="126"/>
      <c r="PZE92" s="126"/>
      <c r="PZF92" s="126"/>
      <c r="PZG92" s="126"/>
      <c r="PZH92" s="126"/>
      <c r="PZI92" s="126"/>
      <c r="PZJ92" s="126"/>
      <c r="PZK92" s="126"/>
      <c r="PZL92" s="126"/>
      <c r="PZM92" s="126"/>
      <c r="PZN92" s="126"/>
      <c r="PZO92" s="126"/>
      <c r="PZP92" s="126"/>
      <c r="PZQ92" s="126"/>
      <c r="PZR92" s="126"/>
      <c r="PZS92" s="126"/>
      <c r="PZT92" s="126"/>
      <c r="PZU92" s="126"/>
      <c r="PZV92" s="126"/>
      <c r="PZW92" s="126"/>
      <c r="PZX92" s="126"/>
      <c r="PZY92" s="126"/>
      <c r="PZZ92" s="126"/>
      <c r="QAA92" s="126"/>
      <c r="QAB92" s="126"/>
      <c r="QAC92" s="126"/>
      <c r="QAD92" s="126"/>
      <c r="QAE92" s="126"/>
      <c r="QAF92" s="126"/>
      <c r="QAG92" s="126"/>
      <c r="QAH92" s="126"/>
      <c r="QAI92" s="126"/>
      <c r="QAJ92" s="126"/>
      <c r="QAK92" s="126"/>
      <c r="QAL92" s="126"/>
      <c r="QAM92" s="126"/>
      <c r="QAN92" s="126"/>
      <c r="QAO92" s="126"/>
      <c r="QAP92" s="126"/>
      <c r="QAQ92" s="126"/>
      <c r="QAR92" s="126"/>
      <c r="QAS92" s="126"/>
      <c r="QAT92" s="126"/>
      <c r="QAU92" s="126"/>
      <c r="QAV92" s="126"/>
      <c r="QAW92" s="126"/>
      <c r="QAX92" s="126"/>
      <c r="QAY92" s="126"/>
      <c r="QAZ92" s="126"/>
      <c r="QBA92" s="126"/>
      <c r="QBB92" s="126"/>
      <c r="QBC92" s="126"/>
      <c r="QBD92" s="126"/>
      <c r="QBE92" s="126"/>
      <c r="QBF92" s="126"/>
      <c r="QBG92" s="126"/>
      <c r="QBH92" s="126"/>
      <c r="QBI92" s="126"/>
      <c r="QBJ92" s="126"/>
      <c r="QBK92" s="126"/>
      <c r="QBL92" s="126"/>
      <c r="QBM92" s="126"/>
      <c r="QBN92" s="126"/>
      <c r="QBO92" s="126"/>
      <c r="QBP92" s="126"/>
      <c r="QBQ92" s="126"/>
      <c r="QBR92" s="126"/>
      <c r="QBS92" s="126"/>
      <c r="QBT92" s="126"/>
      <c r="QBU92" s="126"/>
      <c r="QBV92" s="126"/>
      <c r="QBW92" s="126"/>
      <c r="QBX92" s="126"/>
      <c r="QBY92" s="126"/>
      <c r="QBZ92" s="126"/>
      <c r="QCA92" s="126"/>
      <c r="QCB92" s="126"/>
      <c r="QCC92" s="126"/>
      <c r="QCD92" s="126"/>
      <c r="QCE92" s="126"/>
      <c r="QCF92" s="126"/>
      <c r="QCG92" s="126"/>
      <c r="QCH92" s="126"/>
      <c r="QCI92" s="126"/>
      <c r="QCJ92" s="126"/>
      <c r="QCK92" s="126"/>
      <c r="QCL92" s="126"/>
      <c r="QCM92" s="126"/>
      <c r="QCN92" s="126"/>
      <c r="QCO92" s="126"/>
      <c r="QCP92" s="126"/>
      <c r="QCQ92" s="126"/>
      <c r="QCR92" s="126"/>
      <c r="QCS92" s="126"/>
      <c r="QCT92" s="126"/>
      <c r="QCU92" s="126"/>
      <c r="QCV92" s="126"/>
      <c r="QCW92" s="126"/>
      <c r="QCX92" s="126"/>
      <c r="QCY92" s="126"/>
      <c r="QCZ92" s="126"/>
      <c r="QDA92" s="126"/>
      <c r="QDB92" s="126"/>
      <c r="QDC92" s="126"/>
      <c r="QDD92" s="126"/>
      <c r="QDE92" s="126"/>
      <c r="QDF92" s="126"/>
      <c r="QDG92" s="126"/>
      <c r="QDH92" s="126"/>
      <c r="QDI92" s="126"/>
      <c r="QDJ92" s="126"/>
      <c r="QDK92" s="126"/>
      <c r="QDL92" s="126"/>
      <c r="QDM92" s="126"/>
      <c r="QDN92" s="126"/>
      <c r="QDO92" s="126"/>
      <c r="QDP92" s="126"/>
      <c r="QDQ92" s="126"/>
      <c r="QDR92" s="126"/>
      <c r="QDS92" s="126"/>
      <c r="QDT92" s="126"/>
      <c r="QDU92" s="126"/>
      <c r="QDV92" s="126"/>
      <c r="QDW92" s="126"/>
      <c r="QDX92" s="126"/>
      <c r="QDY92" s="126"/>
      <c r="QDZ92" s="126"/>
      <c r="QEA92" s="126"/>
      <c r="QEB92" s="126"/>
      <c r="QEC92" s="126"/>
      <c r="QED92" s="126"/>
      <c r="QEE92" s="126"/>
      <c r="QEF92" s="126"/>
      <c r="QEG92" s="126"/>
      <c r="QEH92" s="126"/>
      <c r="QEI92" s="126"/>
      <c r="QEJ92" s="126"/>
      <c r="QEK92" s="126"/>
      <c r="QEL92" s="126"/>
      <c r="QEM92" s="126"/>
      <c r="QEN92" s="126"/>
      <c r="QEO92" s="126"/>
      <c r="QEP92" s="126"/>
      <c r="QEQ92" s="126"/>
      <c r="QER92" s="126"/>
      <c r="QES92" s="126"/>
      <c r="QET92" s="126"/>
      <c r="QEU92" s="126"/>
      <c r="QEV92" s="126"/>
      <c r="QEW92" s="126"/>
      <c r="QEX92" s="126"/>
      <c r="QEY92" s="126"/>
      <c r="QEZ92" s="126"/>
      <c r="QFA92" s="126"/>
      <c r="QFB92" s="126"/>
      <c r="QFC92" s="126"/>
      <c r="QFD92" s="126"/>
      <c r="QFE92" s="126"/>
      <c r="QFF92" s="126"/>
      <c r="QFG92" s="126"/>
      <c r="QFH92" s="126"/>
      <c r="QFI92" s="126"/>
      <c r="QFJ92" s="126"/>
      <c r="QFK92" s="126"/>
      <c r="QFL92" s="126"/>
      <c r="QFM92" s="126"/>
      <c r="QFN92" s="126"/>
      <c r="QFO92" s="126"/>
      <c r="QFP92" s="126"/>
      <c r="QFQ92" s="126"/>
      <c r="QFR92" s="126"/>
      <c r="QFS92" s="126"/>
      <c r="QFT92" s="126"/>
      <c r="QFU92" s="126"/>
      <c r="QFV92" s="126"/>
      <c r="QFW92" s="126"/>
      <c r="QFX92" s="126"/>
      <c r="QFY92" s="126"/>
      <c r="QFZ92" s="126"/>
      <c r="QGA92" s="126"/>
      <c r="QGB92" s="126"/>
      <c r="QGC92" s="126"/>
      <c r="QGD92" s="126"/>
      <c r="QGE92" s="126"/>
      <c r="QGF92" s="126"/>
      <c r="QGG92" s="126"/>
      <c r="QGH92" s="126"/>
      <c r="QGI92" s="126"/>
      <c r="QGJ92" s="126"/>
      <c r="QGK92" s="126"/>
      <c r="QGL92" s="126"/>
      <c r="QGM92" s="126"/>
      <c r="QGN92" s="126"/>
      <c r="QGO92" s="126"/>
      <c r="QGP92" s="126"/>
      <c r="QGQ92" s="126"/>
      <c r="QGR92" s="126"/>
      <c r="QGS92" s="126"/>
      <c r="QGT92" s="126"/>
      <c r="QGU92" s="126"/>
      <c r="QGV92" s="126"/>
      <c r="QGW92" s="126"/>
      <c r="QGX92" s="126"/>
      <c r="QGY92" s="126"/>
      <c r="QGZ92" s="126"/>
      <c r="QHA92" s="126"/>
      <c r="QHB92" s="126"/>
      <c r="QHC92" s="126"/>
      <c r="QHD92" s="126"/>
      <c r="QHE92" s="126"/>
      <c r="QHF92" s="126"/>
      <c r="QHG92" s="126"/>
      <c r="QHH92" s="126"/>
      <c r="QHI92" s="126"/>
      <c r="QHJ92" s="126"/>
      <c r="QHK92" s="126"/>
      <c r="QHL92" s="126"/>
      <c r="QHM92" s="126"/>
      <c r="QHN92" s="126"/>
      <c r="QHO92" s="126"/>
      <c r="QHP92" s="126"/>
      <c r="QHQ92" s="126"/>
      <c r="QHR92" s="126"/>
      <c r="QHS92" s="126"/>
      <c r="QHT92" s="126"/>
      <c r="QHU92" s="126"/>
      <c r="QHV92" s="126"/>
      <c r="QHW92" s="126"/>
      <c r="QHX92" s="126"/>
      <c r="QHY92" s="126"/>
      <c r="QHZ92" s="126"/>
      <c r="QIA92" s="126"/>
      <c r="QIB92" s="126"/>
      <c r="QIC92" s="126"/>
      <c r="QID92" s="126"/>
      <c r="QIE92" s="126"/>
      <c r="QIF92" s="126"/>
      <c r="QIG92" s="126"/>
      <c r="QIH92" s="126"/>
      <c r="QII92" s="126"/>
      <c r="QIJ92" s="126"/>
      <c r="QIK92" s="126"/>
      <c r="QIL92" s="126"/>
      <c r="QIM92" s="126"/>
      <c r="QIN92" s="126"/>
      <c r="QIO92" s="126"/>
      <c r="QIP92" s="126"/>
      <c r="QIQ92" s="126"/>
      <c r="QIR92" s="126"/>
      <c r="QIS92" s="126"/>
      <c r="QIT92" s="126"/>
      <c r="QIU92" s="126"/>
      <c r="QIV92" s="126"/>
      <c r="QIW92" s="126"/>
      <c r="QIX92" s="126"/>
      <c r="QIY92" s="126"/>
      <c r="QIZ92" s="126"/>
      <c r="QJA92" s="126"/>
      <c r="QJB92" s="126"/>
      <c r="QJC92" s="126"/>
      <c r="QJD92" s="126"/>
      <c r="QJE92" s="126"/>
      <c r="QJF92" s="126"/>
      <c r="QJG92" s="126"/>
      <c r="QJH92" s="126"/>
      <c r="QJI92" s="126"/>
      <c r="QJJ92" s="126"/>
      <c r="QJK92" s="126"/>
      <c r="QJL92" s="126"/>
      <c r="QJM92" s="126"/>
      <c r="QJN92" s="126"/>
      <c r="QJO92" s="126"/>
      <c r="QJP92" s="126"/>
      <c r="QJQ92" s="126"/>
      <c r="QJR92" s="126"/>
      <c r="QJS92" s="126"/>
      <c r="QJT92" s="126"/>
      <c r="QJU92" s="126"/>
      <c r="QJV92" s="126"/>
      <c r="QJW92" s="126"/>
      <c r="QJX92" s="126"/>
      <c r="QJY92" s="126"/>
      <c r="QJZ92" s="126"/>
      <c r="QKA92" s="126"/>
      <c r="QKB92" s="126"/>
      <c r="QKC92" s="126"/>
      <c r="QKD92" s="126"/>
      <c r="QKE92" s="126"/>
      <c r="QKF92" s="126"/>
      <c r="QKG92" s="126"/>
      <c r="QKH92" s="126"/>
      <c r="QKI92" s="126"/>
      <c r="QKJ92" s="126"/>
      <c r="QKK92" s="126"/>
      <c r="QKL92" s="126"/>
      <c r="QKM92" s="126"/>
      <c r="QKN92" s="126"/>
      <c r="QKO92" s="126"/>
      <c r="QKP92" s="126"/>
      <c r="QKQ92" s="126"/>
      <c r="QKR92" s="126"/>
      <c r="QKS92" s="126"/>
      <c r="QKT92" s="126"/>
      <c r="QKU92" s="126"/>
      <c r="QKV92" s="126"/>
      <c r="QKW92" s="126"/>
      <c r="QKX92" s="126"/>
      <c r="QKY92" s="126"/>
      <c r="QKZ92" s="126"/>
      <c r="QLA92" s="126"/>
      <c r="QLB92" s="126"/>
      <c r="QLC92" s="126"/>
      <c r="QLD92" s="126"/>
      <c r="QLE92" s="126"/>
      <c r="QLF92" s="126"/>
      <c r="QLG92" s="126"/>
      <c r="QLH92" s="126"/>
      <c r="QLI92" s="126"/>
      <c r="QLJ92" s="126"/>
      <c r="QLK92" s="126"/>
      <c r="QLL92" s="126"/>
      <c r="QLM92" s="126"/>
      <c r="QLN92" s="126"/>
      <c r="QLO92" s="126"/>
      <c r="QLP92" s="126"/>
      <c r="QLQ92" s="126"/>
      <c r="QLR92" s="126"/>
      <c r="QLS92" s="126"/>
      <c r="QLT92" s="126"/>
      <c r="QLU92" s="126"/>
      <c r="QLV92" s="126"/>
      <c r="QLW92" s="126"/>
      <c r="QLX92" s="126"/>
      <c r="QLY92" s="126"/>
      <c r="QLZ92" s="126"/>
      <c r="QMA92" s="126"/>
      <c r="QMB92" s="126"/>
      <c r="QMC92" s="126"/>
      <c r="QMD92" s="126"/>
      <c r="QME92" s="126"/>
      <c r="QMF92" s="126"/>
      <c r="QMG92" s="126"/>
      <c r="QMH92" s="126"/>
      <c r="QMI92" s="126"/>
      <c r="QMJ92" s="126"/>
      <c r="QMK92" s="126"/>
      <c r="QML92" s="126"/>
      <c r="QMM92" s="126"/>
      <c r="QMN92" s="126"/>
      <c r="QMO92" s="126"/>
      <c r="QMP92" s="126"/>
      <c r="QMQ92" s="126"/>
      <c r="QMR92" s="126"/>
      <c r="QMS92" s="126"/>
      <c r="QMT92" s="126"/>
      <c r="QMU92" s="126"/>
      <c r="QMV92" s="126"/>
      <c r="QMW92" s="126"/>
      <c r="QMX92" s="126"/>
      <c r="QMY92" s="126"/>
      <c r="QMZ92" s="126"/>
      <c r="QNA92" s="126"/>
      <c r="QNB92" s="126"/>
      <c r="QNC92" s="126"/>
      <c r="QND92" s="126"/>
      <c r="QNE92" s="126"/>
      <c r="QNF92" s="126"/>
      <c r="QNG92" s="126"/>
      <c r="QNH92" s="126"/>
      <c r="QNI92" s="126"/>
      <c r="QNJ92" s="126"/>
      <c r="QNK92" s="126"/>
      <c r="QNL92" s="126"/>
      <c r="QNM92" s="126"/>
      <c r="QNN92" s="126"/>
      <c r="QNO92" s="126"/>
      <c r="QNP92" s="126"/>
      <c r="QNQ92" s="126"/>
      <c r="QNR92" s="126"/>
      <c r="QNS92" s="126"/>
      <c r="QNT92" s="126"/>
      <c r="QNU92" s="126"/>
      <c r="QNV92" s="126"/>
      <c r="QNW92" s="126"/>
      <c r="QNX92" s="126"/>
      <c r="QNY92" s="126"/>
      <c r="QNZ92" s="126"/>
      <c r="QOA92" s="126"/>
      <c r="QOB92" s="126"/>
      <c r="QOC92" s="126"/>
      <c r="QOD92" s="126"/>
      <c r="QOE92" s="126"/>
      <c r="QOF92" s="126"/>
      <c r="QOG92" s="126"/>
      <c r="QOH92" s="126"/>
      <c r="QOI92" s="126"/>
      <c r="QOJ92" s="126"/>
      <c r="QOK92" s="126"/>
      <c r="QOL92" s="126"/>
      <c r="QOM92" s="126"/>
      <c r="QON92" s="126"/>
      <c r="QOO92" s="126"/>
      <c r="QOP92" s="126"/>
      <c r="QOQ92" s="126"/>
      <c r="QOR92" s="126"/>
      <c r="QOS92" s="126"/>
      <c r="QOT92" s="126"/>
      <c r="QOU92" s="126"/>
      <c r="QOV92" s="126"/>
      <c r="QOW92" s="126"/>
      <c r="QOX92" s="126"/>
      <c r="QOY92" s="126"/>
      <c r="QOZ92" s="126"/>
      <c r="QPA92" s="126"/>
      <c r="QPB92" s="126"/>
      <c r="QPC92" s="126"/>
      <c r="QPD92" s="126"/>
      <c r="QPE92" s="126"/>
      <c r="QPF92" s="126"/>
      <c r="QPG92" s="126"/>
      <c r="QPH92" s="126"/>
      <c r="QPI92" s="126"/>
      <c r="QPJ92" s="126"/>
      <c r="QPK92" s="126"/>
      <c r="QPL92" s="126"/>
      <c r="QPM92" s="126"/>
      <c r="QPN92" s="126"/>
      <c r="QPO92" s="126"/>
      <c r="QPP92" s="126"/>
      <c r="QPQ92" s="126"/>
      <c r="QPR92" s="126"/>
      <c r="QPS92" s="126"/>
      <c r="QPT92" s="126"/>
      <c r="QPU92" s="126"/>
      <c r="QPV92" s="126"/>
      <c r="QPW92" s="126"/>
      <c r="QPX92" s="126"/>
      <c r="QPY92" s="126"/>
      <c r="QPZ92" s="126"/>
      <c r="QQA92" s="126"/>
      <c r="QQB92" s="126"/>
      <c r="QQC92" s="126"/>
      <c r="QQD92" s="126"/>
      <c r="QQE92" s="126"/>
      <c r="QQF92" s="126"/>
      <c r="QQG92" s="126"/>
      <c r="QQH92" s="126"/>
      <c r="QQI92" s="126"/>
      <c r="QQJ92" s="126"/>
      <c r="QQK92" s="126"/>
      <c r="QQL92" s="126"/>
      <c r="QQM92" s="126"/>
      <c r="QQN92" s="126"/>
      <c r="QQO92" s="126"/>
      <c r="QQP92" s="126"/>
      <c r="QQQ92" s="126"/>
      <c r="QQR92" s="126"/>
      <c r="QQS92" s="126"/>
      <c r="QQT92" s="126"/>
      <c r="QQU92" s="126"/>
      <c r="QQV92" s="126"/>
      <c r="QQW92" s="126"/>
      <c r="QQX92" s="126"/>
      <c r="QQY92" s="126"/>
      <c r="QQZ92" s="126"/>
      <c r="QRA92" s="126"/>
      <c r="QRB92" s="126"/>
      <c r="QRC92" s="126"/>
      <c r="QRD92" s="126"/>
      <c r="QRE92" s="126"/>
      <c r="QRF92" s="126"/>
      <c r="QRG92" s="126"/>
      <c r="QRH92" s="126"/>
      <c r="QRI92" s="126"/>
      <c r="QRJ92" s="126"/>
      <c r="QRK92" s="126"/>
      <c r="QRL92" s="126"/>
      <c r="QRM92" s="126"/>
      <c r="QRN92" s="126"/>
      <c r="QRO92" s="126"/>
      <c r="QRP92" s="126"/>
      <c r="QRQ92" s="126"/>
      <c r="QRR92" s="126"/>
      <c r="QRS92" s="126"/>
      <c r="QRT92" s="126"/>
      <c r="QRU92" s="126"/>
      <c r="QRV92" s="126"/>
      <c r="QRW92" s="126"/>
      <c r="QRX92" s="126"/>
      <c r="QRY92" s="126"/>
      <c r="QRZ92" s="126"/>
      <c r="QSA92" s="126"/>
      <c r="QSB92" s="126"/>
      <c r="QSC92" s="126"/>
      <c r="QSD92" s="126"/>
      <c r="QSE92" s="126"/>
      <c r="QSF92" s="126"/>
      <c r="QSG92" s="126"/>
      <c r="QSH92" s="126"/>
      <c r="QSI92" s="126"/>
      <c r="QSJ92" s="126"/>
      <c r="QSK92" s="126"/>
      <c r="QSL92" s="126"/>
      <c r="QSM92" s="126"/>
      <c r="QSN92" s="126"/>
      <c r="QSO92" s="126"/>
      <c r="QSP92" s="126"/>
      <c r="QSQ92" s="126"/>
      <c r="QSR92" s="126"/>
      <c r="QSS92" s="126"/>
      <c r="QST92" s="126"/>
      <c r="QSU92" s="126"/>
      <c r="QSV92" s="126"/>
      <c r="QSW92" s="126"/>
      <c r="QSX92" s="126"/>
      <c r="QSY92" s="126"/>
      <c r="QSZ92" s="126"/>
      <c r="QTA92" s="126"/>
      <c r="QTB92" s="126"/>
      <c r="QTC92" s="126"/>
      <c r="QTD92" s="126"/>
      <c r="QTE92" s="126"/>
      <c r="QTF92" s="126"/>
      <c r="QTG92" s="126"/>
      <c r="QTH92" s="126"/>
      <c r="QTI92" s="126"/>
      <c r="QTJ92" s="126"/>
      <c r="QTK92" s="126"/>
      <c r="QTL92" s="126"/>
      <c r="QTM92" s="126"/>
      <c r="QTN92" s="126"/>
      <c r="QTO92" s="126"/>
      <c r="QTP92" s="126"/>
      <c r="QTQ92" s="126"/>
      <c r="QTR92" s="126"/>
      <c r="QTS92" s="126"/>
      <c r="QTT92" s="126"/>
      <c r="QTU92" s="126"/>
      <c r="QTV92" s="126"/>
      <c r="QTW92" s="126"/>
      <c r="QTX92" s="126"/>
      <c r="QTY92" s="126"/>
      <c r="QTZ92" s="126"/>
      <c r="QUA92" s="126"/>
      <c r="QUB92" s="126"/>
      <c r="QUC92" s="126"/>
      <c r="QUD92" s="126"/>
      <c r="QUE92" s="126"/>
      <c r="QUF92" s="126"/>
      <c r="QUG92" s="126"/>
      <c r="QUH92" s="126"/>
      <c r="QUI92" s="126"/>
      <c r="QUJ92" s="126"/>
      <c r="QUK92" s="126"/>
      <c r="QUL92" s="126"/>
      <c r="QUM92" s="126"/>
      <c r="QUN92" s="126"/>
      <c r="QUO92" s="126"/>
      <c r="QUP92" s="126"/>
      <c r="QUQ92" s="126"/>
      <c r="QUR92" s="126"/>
      <c r="QUS92" s="126"/>
      <c r="QUT92" s="126"/>
      <c r="QUU92" s="126"/>
      <c r="QUV92" s="126"/>
      <c r="QUW92" s="126"/>
      <c r="QUX92" s="126"/>
      <c r="QUY92" s="126"/>
      <c r="QUZ92" s="126"/>
      <c r="QVA92" s="126"/>
      <c r="QVB92" s="126"/>
      <c r="QVC92" s="126"/>
      <c r="QVD92" s="126"/>
      <c r="QVE92" s="126"/>
      <c r="QVF92" s="126"/>
      <c r="QVG92" s="126"/>
      <c r="QVH92" s="126"/>
      <c r="QVI92" s="126"/>
      <c r="QVJ92" s="126"/>
      <c r="QVK92" s="126"/>
      <c r="QVL92" s="126"/>
      <c r="QVM92" s="126"/>
      <c r="QVN92" s="126"/>
      <c r="QVO92" s="126"/>
      <c r="QVP92" s="126"/>
      <c r="QVQ92" s="126"/>
      <c r="QVR92" s="126"/>
      <c r="QVS92" s="126"/>
      <c r="QVT92" s="126"/>
      <c r="QVU92" s="126"/>
      <c r="QVV92" s="126"/>
      <c r="QVW92" s="126"/>
      <c r="QVX92" s="126"/>
      <c r="QVY92" s="126"/>
      <c r="QVZ92" s="126"/>
      <c r="QWA92" s="126"/>
      <c r="QWB92" s="126"/>
      <c r="QWC92" s="126"/>
      <c r="QWD92" s="126"/>
      <c r="QWE92" s="126"/>
      <c r="QWF92" s="126"/>
      <c r="QWG92" s="126"/>
      <c r="QWH92" s="126"/>
      <c r="QWI92" s="126"/>
      <c r="QWJ92" s="126"/>
      <c r="QWK92" s="126"/>
      <c r="QWL92" s="126"/>
      <c r="QWM92" s="126"/>
      <c r="QWN92" s="126"/>
      <c r="QWO92" s="126"/>
      <c r="QWP92" s="126"/>
      <c r="QWQ92" s="126"/>
      <c r="QWR92" s="126"/>
      <c r="QWS92" s="126"/>
      <c r="QWT92" s="126"/>
      <c r="QWU92" s="126"/>
      <c r="QWV92" s="126"/>
      <c r="QWW92" s="126"/>
      <c r="QWX92" s="126"/>
      <c r="QWY92" s="126"/>
      <c r="QWZ92" s="126"/>
      <c r="QXA92" s="126"/>
      <c r="QXB92" s="126"/>
      <c r="QXC92" s="126"/>
      <c r="QXD92" s="126"/>
      <c r="QXE92" s="126"/>
      <c r="QXF92" s="126"/>
      <c r="QXG92" s="126"/>
      <c r="QXH92" s="126"/>
      <c r="QXI92" s="126"/>
      <c r="QXJ92" s="126"/>
      <c r="QXK92" s="126"/>
      <c r="QXL92" s="126"/>
      <c r="QXM92" s="126"/>
      <c r="QXN92" s="126"/>
      <c r="QXO92" s="126"/>
      <c r="QXP92" s="126"/>
      <c r="QXQ92" s="126"/>
      <c r="QXR92" s="126"/>
      <c r="QXS92" s="126"/>
      <c r="QXT92" s="126"/>
      <c r="QXU92" s="126"/>
      <c r="QXV92" s="126"/>
      <c r="QXW92" s="126"/>
      <c r="QXX92" s="126"/>
      <c r="QXY92" s="126"/>
      <c r="QXZ92" s="126"/>
      <c r="QYA92" s="126"/>
      <c r="QYB92" s="126"/>
      <c r="QYC92" s="126"/>
      <c r="QYD92" s="126"/>
      <c r="QYE92" s="126"/>
      <c r="QYF92" s="126"/>
      <c r="QYG92" s="126"/>
      <c r="QYH92" s="126"/>
      <c r="QYI92" s="126"/>
      <c r="QYJ92" s="126"/>
      <c r="QYK92" s="126"/>
      <c r="QYL92" s="126"/>
      <c r="QYM92" s="126"/>
      <c r="QYN92" s="126"/>
      <c r="QYO92" s="126"/>
      <c r="QYP92" s="126"/>
      <c r="QYQ92" s="126"/>
      <c r="QYR92" s="126"/>
      <c r="QYS92" s="126"/>
      <c r="QYT92" s="126"/>
      <c r="QYU92" s="126"/>
      <c r="QYV92" s="126"/>
      <c r="QYW92" s="126"/>
      <c r="QYX92" s="126"/>
      <c r="QYY92" s="126"/>
      <c r="QYZ92" s="126"/>
      <c r="QZA92" s="126"/>
      <c r="QZB92" s="126"/>
      <c r="QZC92" s="126"/>
      <c r="QZD92" s="126"/>
      <c r="QZE92" s="126"/>
      <c r="QZF92" s="126"/>
      <c r="QZG92" s="126"/>
      <c r="QZH92" s="126"/>
      <c r="QZI92" s="126"/>
      <c r="QZJ92" s="126"/>
      <c r="QZK92" s="126"/>
      <c r="QZL92" s="126"/>
      <c r="QZM92" s="126"/>
      <c r="QZN92" s="126"/>
      <c r="QZO92" s="126"/>
      <c r="QZP92" s="126"/>
      <c r="QZQ92" s="126"/>
      <c r="QZR92" s="126"/>
      <c r="QZS92" s="126"/>
      <c r="QZT92" s="126"/>
      <c r="QZU92" s="126"/>
      <c r="QZV92" s="126"/>
      <c r="QZW92" s="126"/>
      <c r="QZX92" s="126"/>
      <c r="QZY92" s="126"/>
      <c r="QZZ92" s="126"/>
      <c r="RAA92" s="126"/>
      <c r="RAB92" s="126"/>
      <c r="RAC92" s="126"/>
      <c r="RAD92" s="126"/>
      <c r="RAE92" s="126"/>
      <c r="RAF92" s="126"/>
      <c r="RAG92" s="126"/>
      <c r="RAH92" s="126"/>
      <c r="RAI92" s="126"/>
      <c r="RAJ92" s="126"/>
      <c r="RAK92" s="126"/>
      <c r="RAL92" s="126"/>
      <c r="RAM92" s="126"/>
      <c r="RAN92" s="126"/>
      <c r="RAO92" s="126"/>
      <c r="RAP92" s="126"/>
      <c r="RAQ92" s="126"/>
      <c r="RAR92" s="126"/>
      <c r="RAS92" s="126"/>
      <c r="RAT92" s="126"/>
      <c r="RAU92" s="126"/>
      <c r="RAV92" s="126"/>
      <c r="RAW92" s="126"/>
      <c r="RAX92" s="126"/>
      <c r="RAY92" s="126"/>
      <c r="RAZ92" s="126"/>
      <c r="RBA92" s="126"/>
      <c r="RBB92" s="126"/>
      <c r="RBC92" s="126"/>
      <c r="RBD92" s="126"/>
      <c r="RBE92" s="126"/>
      <c r="RBF92" s="126"/>
      <c r="RBG92" s="126"/>
      <c r="RBH92" s="126"/>
      <c r="RBI92" s="126"/>
      <c r="RBJ92" s="126"/>
      <c r="RBK92" s="126"/>
      <c r="RBL92" s="126"/>
      <c r="RBM92" s="126"/>
      <c r="RBN92" s="126"/>
      <c r="RBO92" s="126"/>
      <c r="RBP92" s="126"/>
      <c r="RBQ92" s="126"/>
      <c r="RBR92" s="126"/>
      <c r="RBS92" s="126"/>
      <c r="RBT92" s="126"/>
      <c r="RBU92" s="126"/>
      <c r="RBV92" s="126"/>
      <c r="RBW92" s="126"/>
      <c r="RBX92" s="126"/>
      <c r="RBY92" s="126"/>
      <c r="RBZ92" s="126"/>
      <c r="RCA92" s="126"/>
      <c r="RCB92" s="126"/>
      <c r="RCC92" s="126"/>
      <c r="RCD92" s="126"/>
      <c r="RCE92" s="126"/>
      <c r="RCF92" s="126"/>
      <c r="RCG92" s="126"/>
      <c r="RCH92" s="126"/>
      <c r="RCI92" s="126"/>
      <c r="RCJ92" s="126"/>
      <c r="RCK92" s="126"/>
      <c r="RCL92" s="126"/>
      <c r="RCM92" s="126"/>
      <c r="RCN92" s="126"/>
      <c r="RCO92" s="126"/>
      <c r="RCP92" s="126"/>
      <c r="RCQ92" s="126"/>
      <c r="RCR92" s="126"/>
      <c r="RCS92" s="126"/>
      <c r="RCT92" s="126"/>
      <c r="RCU92" s="126"/>
      <c r="RCV92" s="126"/>
      <c r="RCW92" s="126"/>
      <c r="RCX92" s="126"/>
      <c r="RCY92" s="126"/>
      <c r="RCZ92" s="126"/>
      <c r="RDA92" s="126"/>
      <c r="RDB92" s="126"/>
      <c r="RDC92" s="126"/>
      <c r="RDD92" s="126"/>
      <c r="RDE92" s="126"/>
      <c r="RDF92" s="126"/>
      <c r="RDG92" s="126"/>
      <c r="RDH92" s="126"/>
      <c r="RDI92" s="126"/>
      <c r="RDJ92" s="126"/>
      <c r="RDK92" s="126"/>
      <c r="RDL92" s="126"/>
      <c r="RDM92" s="126"/>
      <c r="RDN92" s="126"/>
      <c r="RDO92" s="126"/>
      <c r="RDP92" s="126"/>
      <c r="RDQ92" s="126"/>
      <c r="RDR92" s="126"/>
      <c r="RDS92" s="126"/>
      <c r="RDT92" s="126"/>
      <c r="RDU92" s="126"/>
      <c r="RDV92" s="126"/>
      <c r="RDW92" s="126"/>
      <c r="RDX92" s="126"/>
      <c r="RDY92" s="126"/>
      <c r="RDZ92" s="126"/>
      <c r="REA92" s="126"/>
      <c r="REB92" s="126"/>
      <c r="REC92" s="126"/>
      <c r="RED92" s="126"/>
      <c r="REE92" s="126"/>
      <c r="REF92" s="126"/>
      <c r="REG92" s="126"/>
      <c r="REH92" s="126"/>
      <c r="REI92" s="126"/>
      <c r="REJ92" s="126"/>
      <c r="REK92" s="126"/>
      <c r="REL92" s="126"/>
      <c r="REM92" s="126"/>
      <c r="REN92" s="126"/>
      <c r="REO92" s="126"/>
      <c r="REP92" s="126"/>
      <c r="REQ92" s="126"/>
      <c r="RER92" s="126"/>
      <c r="RES92" s="126"/>
      <c r="RET92" s="126"/>
      <c r="REU92" s="126"/>
      <c r="REV92" s="126"/>
      <c r="REW92" s="126"/>
      <c r="REX92" s="126"/>
      <c r="REY92" s="126"/>
      <c r="REZ92" s="126"/>
      <c r="RFA92" s="126"/>
      <c r="RFB92" s="126"/>
      <c r="RFC92" s="126"/>
      <c r="RFD92" s="126"/>
      <c r="RFE92" s="126"/>
      <c r="RFF92" s="126"/>
      <c r="RFG92" s="126"/>
      <c r="RFH92" s="126"/>
      <c r="RFI92" s="126"/>
      <c r="RFJ92" s="126"/>
      <c r="RFK92" s="126"/>
      <c r="RFL92" s="126"/>
      <c r="RFM92" s="126"/>
      <c r="RFN92" s="126"/>
      <c r="RFO92" s="126"/>
      <c r="RFP92" s="126"/>
      <c r="RFQ92" s="126"/>
      <c r="RFR92" s="126"/>
      <c r="RFS92" s="126"/>
      <c r="RFT92" s="126"/>
      <c r="RFU92" s="126"/>
      <c r="RFV92" s="126"/>
      <c r="RFW92" s="126"/>
      <c r="RFX92" s="126"/>
      <c r="RFY92" s="126"/>
      <c r="RFZ92" s="126"/>
      <c r="RGA92" s="126"/>
      <c r="RGB92" s="126"/>
      <c r="RGC92" s="126"/>
      <c r="RGD92" s="126"/>
      <c r="RGE92" s="126"/>
      <c r="RGF92" s="126"/>
      <c r="RGG92" s="126"/>
      <c r="RGH92" s="126"/>
      <c r="RGI92" s="126"/>
      <c r="RGJ92" s="126"/>
      <c r="RGK92" s="126"/>
      <c r="RGL92" s="126"/>
      <c r="RGM92" s="126"/>
      <c r="RGN92" s="126"/>
      <c r="RGO92" s="126"/>
      <c r="RGP92" s="126"/>
      <c r="RGQ92" s="126"/>
      <c r="RGR92" s="126"/>
      <c r="RGS92" s="126"/>
      <c r="RGT92" s="126"/>
      <c r="RGU92" s="126"/>
      <c r="RGV92" s="126"/>
      <c r="RGW92" s="126"/>
      <c r="RGX92" s="126"/>
      <c r="RGY92" s="126"/>
      <c r="RGZ92" s="126"/>
      <c r="RHA92" s="126"/>
      <c r="RHB92" s="126"/>
      <c r="RHC92" s="126"/>
      <c r="RHD92" s="126"/>
      <c r="RHE92" s="126"/>
      <c r="RHF92" s="126"/>
      <c r="RHG92" s="126"/>
      <c r="RHH92" s="126"/>
      <c r="RHI92" s="126"/>
      <c r="RHJ92" s="126"/>
      <c r="RHK92" s="126"/>
      <c r="RHL92" s="126"/>
      <c r="RHM92" s="126"/>
      <c r="RHN92" s="126"/>
      <c r="RHO92" s="126"/>
      <c r="RHP92" s="126"/>
      <c r="RHQ92" s="126"/>
      <c r="RHR92" s="126"/>
      <c r="RHS92" s="126"/>
      <c r="RHT92" s="126"/>
      <c r="RHU92" s="126"/>
      <c r="RHV92" s="126"/>
      <c r="RHW92" s="126"/>
      <c r="RHX92" s="126"/>
      <c r="RHY92" s="126"/>
      <c r="RHZ92" s="126"/>
      <c r="RIA92" s="126"/>
      <c r="RIB92" s="126"/>
      <c r="RIC92" s="126"/>
      <c r="RID92" s="126"/>
      <c r="RIE92" s="126"/>
      <c r="RIF92" s="126"/>
      <c r="RIG92" s="126"/>
      <c r="RIH92" s="126"/>
      <c r="RII92" s="126"/>
      <c r="RIJ92" s="126"/>
      <c r="RIK92" s="126"/>
      <c r="RIL92" s="126"/>
      <c r="RIM92" s="126"/>
      <c r="RIN92" s="126"/>
      <c r="RIO92" s="126"/>
      <c r="RIP92" s="126"/>
      <c r="RIQ92" s="126"/>
      <c r="RIR92" s="126"/>
      <c r="RIS92" s="126"/>
      <c r="RIT92" s="126"/>
      <c r="RIU92" s="126"/>
      <c r="RIV92" s="126"/>
      <c r="RIW92" s="126"/>
      <c r="RIX92" s="126"/>
      <c r="RIY92" s="126"/>
      <c r="RIZ92" s="126"/>
      <c r="RJA92" s="126"/>
      <c r="RJB92" s="126"/>
      <c r="RJC92" s="126"/>
      <c r="RJD92" s="126"/>
      <c r="RJE92" s="126"/>
      <c r="RJF92" s="126"/>
      <c r="RJG92" s="126"/>
      <c r="RJH92" s="126"/>
      <c r="RJI92" s="126"/>
      <c r="RJJ92" s="126"/>
      <c r="RJK92" s="126"/>
      <c r="RJL92" s="126"/>
      <c r="RJM92" s="126"/>
      <c r="RJN92" s="126"/>
      <c r="RJO92" s="126"/>
      <c r="RJP92" s="126"/>
      <c r="RJQ92" s="126"/>
      <c r="RJR92" s="126"/>
      <c r="RJS92" s="126"/>
      <c r="RJT92" s="126"/>
      <c r="RJU92" s="126"/>
      <c r="RJV92" s="126"/>
      <c r="RJW92" s="126"/>
      <c r="RJX92" s="126"/>
      <c r="RJY92" s="126"/>
      <c r="RJZ92" s="126"/>
      <c r="RKA92" s="126"/>
      <c r="RKB92" s="126"/>
      <c r="RKC92" s="126"/>
      <c r="RKD92" s="126"/>
      <c r="RKE92" s="126"/>
      <c r="RKF92" s="126"/>
      <c r="RKG92" s="126"/>
      <c r="RKH92" s="126"/>
      <c r="RKI92" s="126"/>
      <c r="RKJ92" s="126"/>
      <c r="RKK92" s="126"/>
      <c r="RKL92" s="126"/>
      <c r="RKM92" s="126"/>
      <c r="RKN92" s="126"/>
      <c r="RKO92" s="126"/>
      <c r="RKP92" s="126"/>
      <c r="RKQ92" s="126"/>
      <c r="RKR92" s="126"/>
      <c r="RKS92" s="126"/>
      <c r="RKT92" s="126"/>
      <c r="RKU92" s="126"/>
      <c r="RKV92" s="126"/>
      <c r="RKW92" s="126"/>
      <c r="RKX92" s="126"/>
      <c r="RKY92" s="126"/>
      <c r="RKZ92" s="126"/>
      <c r="RLA92" s="126"/>
      <c r="RLB92" s="126"/>
      <c r="RLC92" s="126"/>
      <c r="RLD92" s="126"/>
      <c r="RLE92" s="126"/>
      <c r="RLF92" s="126"/>
      <c r="RLG92" s="126"/>
      <c r="RLH92" s="126"/>
      <c r="RLI92" s="126"/>
      <c r="RLJ92" s="126"/>
      <c r="RLK92" s="126"/>
      <c r="RLL92" s="126"/>
      <c r="RLM92" s="126"/>
      <c r="RLN92" s="126"/>
      <c r="RLO92" s="126"/>
      <c r="RLP92" s="126"/>
      <c r="RLQ92" s="126"/>
      <c r="RLR92" s="126"/>
      <c r="RLS92" s="126"/>
      <c r="RLT92" s="126"/>
      <c r="RLU92" s="126"/>
      <c r="RLV92" s="126"/>
      <c r="RLW92" s="126"/>
      <c r="RLX92" s="126"/>
      <c r="RLY92" s="126"/>
      <c r="RLZ92" s="126"/>
      <c r="RMA92" s="126"/>
      <c r="RMB92" s="126"/>
      <c r="RMC92" s="126"/>
      <c r="RMD92" s="126"/>
      <c r="RME92" s="126"/>
      <c r="RMF92" s="126"/>
      <c r="RMG92" s="126"/>
      <c r="RMH92" s="126"/>
      <c r="RMI92" s="126"/>
      <c r="RMJ92" s="126"/>
      <c r="RMK92" s="126"/>
      <c r="RML92" s="126"/>
      <c r="RMM92" s="126"/>
      <c r="RMN92" s="126"/>
      <c r="RMO92" s="126"/>
      <c r="RMP92" s="126"/>
      <c r="RMQ92" s="126"/>
      <c r="RMR92" s="126"/>
      <c r="RMS92" s="126"/>
      <c r="RMT92" s="126"/>
      <c r="RMU92" s="126"/>
      <c r="RMV92" s="126"/>
      <c r="RMW92" s="126"/>
      <c r="RMX92" s="126"/>
      <c r="RMY92" s="126"/>
      <c r="RMZ92" s="126"/>
      <c r="RNA92" s="126"/>
      <c r="RNB92" s="126"/>
      <c r="RNC92" s="126"/>
      <c r="RND92" s="126"/>
      <c r="RNE92" s="126"/>
      <c r="RNF92" s="126"/>
      <c r="RNG92" s="126"/>
      <c r="RNH92" s="126"/>
      <c r="RNI92" s="126"/>
      <c r="RNJ92" s="126"/>
      <c r="RNK92" s="126"/>
      <c r="RNL92" s="126"/>
      <c r="RNM92" s="126"/>
      <c r="RNN92" s="126"/>
      <c r="RNO92" s="126"/>
      <c r="RNP92" s="126"/>
      <c r="RNQ92" s="126"/>
      <c r="RNR92" s="126"/>
      <c r="RNS92" s="126"/>
      <c r="RNT92" s="126"/>
      <c r="RNU92" s="126"/>
      <c r="RNV92" s="126"/>
      <c r="RNW92" s="126"/>
      <c r="RNX92" s="126"/>
      <c r="RNY92" s="126"/>
      <c r="RNZ92" s="126"/>
      <c r="ROA92" s="126"/>
      <c r="ROB92" s="126"/>
      <c r="ROC92" s="126"/>
      <c r="ROD92" s="126"/>
      <c r="ROE92" s="126"/>
      <c r="ROF92" s="126"/>
      <c r="ROG92" s="126"/>
      <c r="ROH92" s="126"/>
      <c r="ROI92" s="126"/>
      <c r="ROJ92" s="126"/>
      <c r="ROK92" s="126"/>
      <c r="ROL92" s="126"/>
      <c r="ROM92" s="126"/>
      <c r="RON92" s="126"/>
      <c r="ROO92" s="126"/>
      <c r="ROP92" s="126"/>
      <c r="ROQ92" s="126"/>
      <c r="ROR92" s="126"/>
      <c r="ROS92" s="126"/>
      <c r="ROT92" s="126"/>
      <c r="ROU92" s="126"/>
      <c r="ROV92" s="126"/>
      <c r="ROW92" s="126"/>
      <c r="ROX92" s="126"/>
      <c r="ROY92" s="126"/>
      <c r="ROZ92" s="126"/>
      <c r="RPA92" s="126"/>
      <c r="RPB92" s="126"/>
      <c r="RPC92" s="126"/>
      <c r="RPD92" s="126"/>
      <c r="RPE92" s="126"/>
      <c r="RPF92" s="126"/>
      <c r="RPG92" s="126"/>
      <c r="RPH92" s="126"/>
      <c r="RPI92" s="126"/>
      <c r="RPJ92" s="126"/>
      <c r="RPK92" s="126"/>
      <c r="RPL92" s="126"/>
      <c r="RPM92" s="126"/>
      <c r="RPN92" s="126"/>
      <c r="RPO92" s="126"/>
      <c r="RPP92" s="126"/>
      <c r="RPQ92" s="126"/>
      <c r="RPR92" s="126"/>
      <c r="RPS92" s="126"/>
      <c r="RPT92" s="126"/>
      <c r="RPU92" s="126"/>
      <c r="RPV92" s="126"/>
      <c r="RPW92" s="126"/>
      <c r="RPX92" s="126"/>
      <c r="RPY92" s="126"/>
      <c r="RPZ92" s="126"/>
      <c r="RQA92" s="126"/>
      <c r="RQB92" s="126"/>
      <c r="RQC92" s="126"/>
      <c r="RQD92" s="126"/>
      <c r="RQE92" s="126"/>
      <c r="RQF92" s="126"/>
      <c r="RQG92" s="126"/>
      <c r="RQH92" s="126"/>
      <c r="RQI92" s="126"/>
      <c r="RQJ92" s="126"/>
      <c r="RQK92" s="126"/>
      <c r="RQL92" s="126"/>
      <c r="RQM92" s="126"/>
      <c r="RQN92" s="126"/>
      <c r="RQO92" s="126"/>
      <c r="RQP92" s="126"/>
      <c r="RQQ92" s="126"/>
      <c r="RQR92" s="126"/>
      <c r="RQS92" s="126"/>
      <c r="RQT92" s="126"/>
      <c r="RQU92" s="126"/>
      <c r="RQV92" s="126"/>
      <c r="RQW92" s="126"/>
      <c r="RQX92" s="126"/>
      <c r="RQY92" s="126"/>
      <c r="RQZ92" s="126"/>
      <c r="RRA92" s="126"/>
      <c r="RRB92" s="126"/>
      <c r="RRC92" s="126"/>
      <c r="RRD92" s="126"/>
      <c r="RRE92" s="126"/>
      <c r="RRF92" s="126"/>
      <c r="RRG92" s="126"/>
      <c r="RRH92" s="126"/>
      <c r="RRI92" s="126"/>
      <c r="RRJ92" s="126"/>
      <c r="RRK92" s="126"/>
      <c r="RRL92" s="126"/>
      <c r="RRM92" s="126"/>
      <c r="RRN92" s="126"/>
      <c r="RRO92" s="126"/>
      <c r="RRP92" s="126"/>
      <c r="RRQ92" s="126"/>
      <c r="RRR92" s="126"/>
      <c r="RRS92" s="126"/>
      <c r="RRT92" s="126"/>
      <c r="RRU92" s="126"/>
      <c r="RRV92" s="126"/>
      <c r="RRW92" s="126"/>
      <c r="RRX92" s="126"/>
      <c r="RRY92" s="126"/>
      <c r="RRZ92" s="126"/>
      <c r="RSA92" s="126"/>
      <c r="RSB92" s="126"/>
      <c r="RSC92" s="126"/>
      <c r="RSD92" s="126"/>
      <c r="RSE92" s="126"/>
      <c r="RSF92" s="126"/>
      <c r="RSG92" s="126"/>
      <c r="RSH92" s="126"/>
      <c r="RSI92" s="126"/>
      <c r="RSJ92" s="126"/>
      <c r="RSK92" s="126"/>
      <c r="RSL92" s="126"/>
      <c r="RSM92" s="126"/>
      <c r="RSN92" s="126"/>
      <c r="RSO92" s="126"/>
      <c r="RSP92" s="126"/>
      <c r="RSQ92" s="126"/>
      <c r="RSR92" s="126"/>
      <c r="RSS92" s="126"/>
      <c r="RST92" s="126"/>
      <c r="RSU92" s="126"/>
      <c r="RSV92" s="126"/>
      <c r="RSW92" s="126"/>
      <c r="RSX92" s="126"/>
      <c r="RSY92" s="126"/>
      <c r="RSZ92" s="126"/>
      <c r="RTA92" s="126"/>
      <c r="RTB92" s="126"/>
      <c r="RTC92" s="126"/>
      <c r="RTD92" s="126"/>
      <c r="RTE92" s="126"/>
      <c r="RTF92" s="126"/>
      <c r="RTG92" s="126"/>
      <c r="RTH92" s="126"/>
      <c r="RTI92" s="126"/>
      <c r="RTJ92" s="126"/>
      <c r="RTK92" s="126"/>
      <c r="RTL92" s="126"/>
      <c r="RTM92" s="126"/>
      <c r="RTN92" s="126"/>
      <c r="RTO92" s="126"/>
      <c r="RTP92" s="126"/>
      <c r="RTQ92" s="126"/>
      <c r="RTR92" s="126"/>
      <c r="RTS92" s="126"/>
      <c r="RTT92" s="126"/>
      <c r="RTU92" s="126"/>
      <c r="RTV92" s="126"/>
      <c r="RTW92" s="126"/>
      <c r="RTX92" s="126"/>
      <c r="RTY92" s="126"/>
      <c r="RTZ92" s="126"/>
      <c r="RUA92" s="126"/>
      <c r="RUB92" s="126"/>
      <c r="RUC92" s="126"/>
      <c r="RUD92" s="126"/>
      <c r="RUE92" s="126"/>
      <c r="RUF92" s="126"/>
      <c r="RUG92" s="126"/>
      <c r="RUH92" s="126"/>
      <c r="RUI92" s="126"/>
      <c r="RUJ92" s="126"/>
      <c r="RUK92" s="126"/>
      <c r="RUL92" s="126"/>
      <c r="RUM92" s="126"/>
      <c r="RUN92" s="126"/>
      <c r="RUO92" s="126"/>
      <c r="RUP92" s="126"/>
      <c r="RUQ92" s="126"/>
      <c r="RUR92" s="126"/>
      <c r="RUS92" s="126"/>
      <c r="RUT92" s="126"/>
      <c r="RUU92" s="126"/>
      <c r="RUV92" s="126"/>
      <c r="RUW92" s="126"/>
      <c r="RUX92" s="126"/>
      <c r="RUY92" s="126"/>
      <c r="RUZ92" s="126"/>
      <c r="RVA92" s="126"/>
      <c r="RVB92" s="126"/>
      <c r="RVC92" s="126"/>
      <c r="RVD92" s="126"/>
      <c r="RVE92" s="126"/>
      <c r="RVF92" s="126"/>
      <c r="RVG92" s="126"/>
      <c r="RVH92" s="126"/>
      <c r="RVI92" s="126"/>
      <c r="RVJ92" s="126"/>
      <c r="RVK92" s="126"/>
      <c r="RVL92" s="126"/>
      <c r="RVM92" s="126"/>
      <c r="RVN92" s="126"/>
      <c r="RVO92" s="126"/>
      <c r="RVP92" s="126"/>
      <c r="RVQ92" s="126"/>
      <c r="RVR92" s="126"/>
      <c r="RVS92" s="126"/>
      <c r="RVT92" s="126"/>
      <c r="RVU92" s="126"/>
      <c r="RVV92" s="126"/>
      <c r="RVW92" s="126"/>
      <c r="RVX92" s="126"/>
      <c r="RVY92" s="126"/>
      <c r="RVZ92" s="126"/>
      <c r="RWA92" s="126"/>
      <c r="RWB92" s="126"/>
      <c r="RWC92" s="126"/>
      <c r="RWD92" s="126"/>
      <c r="RWE92" s="126"/>
      <c r="RWF92" s="126"/>
      <c r="RWG92" s="126"/>
      <c r="RWH92" s="126"/>
      <c r="RWI92" s="126"/>
      <c r="RWJ92" s="126"/>
      <c r="RWK92" s="126"/>
      <c r="RWL92" s="126"/>
      <c r="RWM92" s="126"/>
      <c r="RWN92" s="126"/>
      <c r="RWO92" s="126"/>
      <c r="RWP92" s="126"/>
      <c r="RWQ92" s="126"/>
      <c r="RWR92" s="126"/>
      <c r="RWS92" s="126"/>
      <c r="RWT92" s="126"/>
      <c r="RWU92" s="126"/>
      <c r="RWV92" s="126"/>
      <c r="RWW92" s="126"/>
      <c r="RWX92" s="126"/>
      <c r="RWY92" s="126"/>
      <c r="RWZ92" s="126"/>
      <c r="RXA92" s="126"/>
      <c r="RXB92" s="126"/>
      <c r="RXC92" s="126"/>
      <c r="RXD92" s="126"/>
      <c r="RXE92" s="126"/>
      <c r="RXF92" s="126"/>
      <c r="RXG92" s="126"/>
      <c r="RXH92" s="126"/>
      <c r="RXI92" s="126"/>
      <c r="RXJ92" s="126"/>
      <c r="RXK92" s="126"/>
      <c r="RXL92" s="126"/>
      <c r="RXM92" s="126"/>
      <c r="RXN92" s="126"/>
      <c r="RXO92" s="126"/>
      <c r="RXP92" s="126"/>
      <c r="RXQ92" s="126"/>
      <c r="RXR92" s="126"/>
      <c r="RXS92" s="126"/>
      <c r="RXT92" s="126"/>
      <c r="RXU92" s="126"/>
      <c r="RXV92" s="126"/>
      <c r="RXW92" s="126"/>
      <c r="RXX92" s="126"/>
      <c r="RXY92" s="126"/>
      <c r="RXZ92" s="126"/>
      <c r="RYA92" s="126"/>
      <c r="RYB92" s="126"/>
      <c r="RYC92" s="126"/>
      <c r="RYD92" s="126"/>
      <c r="RYE92" s="126"/>
      <c r="RYF92" s="126"/>
      <c r="RYG92" s="126"/>
      <c r="RYH92" s="126"/>
      <c r="RYI92" s="126"/>
      <c r="RYJ92" s="126"/>
      <c r="RYK92" s="126"/>
      <c r="RYL92" s="126"/>
      <c r="RYM92" s="126"/>
      <c r="RYN92" s="126"/>
      <c r="RYO92" s="126"/>
      <c r="RYP92" s="126"/>
      <c r="RYQ92" s="126"/>
      <c r="RYR92" s="126"/>
      <c r="RYS92" s="126"/>
      <c r="RYT92" s="126"/>
      <c r="RYU92" s="126"/>
      <c r="RYV92" s="126"/>
      <c r="RYW92" s="126"/>
      <c r="RYX92" s="126"/>
      <c r="RYY92" s="126"/>
      <c r="RYZ92" s="126"/>
      <c r="RZA92" s="126"/>
      <c r="RZB92" s="126"/>
      <c r="RZC92" s="126"/>
      <c r="RZD92" s="126"/>
      <c r="RZE92" s="126"/>
      <c r="RZF92" s="126"/>
      <c r="RZG92" s="126"/>
      <c r="RZH92" s="126"/>
      <c r="RZI92" s="126"/>
      <c r="RZJ92" s="126"/>
      <c r="RZK92" s="126"/>
      <c r="RZL92" s="126"/>
      <c r="RZM92" s="126"/>
      <c r="RZN92" s="126"/>
      <c r="RZO92" s="126"/>
      <c r="RZP92" s="126"/>
      <c r="RZQ92" s="126"/>
      <c r="RZR92" s="126"/>
      <c r="RZS92" s="126"/>
      <c r="RZT92" s="126"/>
      <c r="RZU92" s="126"/>
      <c r="RZV92" s="126"/>
      <c r="RZW92" s="126"/>
      <c r="RZX92" s="126"/>
      <c r="RZY92" s="126"/>
      <c r="RZZ92" s="126"/>
      <c r="SAA92" s="126"/>
      <c r="SAB92" s="126"/>
      <c r="SAC92" s="126"/>
      <c r="SAD92" s="126"/>
      <c r="SAE92" s="126"/>
      <c r="SAF92" s="126"/>
      <c r="SAG92" s="126"/>
      <c r="SAH92" s="126"/>
      <c r="SAI92" s="126"/>
      <c r="SAJ92" s="126"/>
      <c r="SAK92" s="126"/>
      <c r="SAL92" s="126"/>
      <c r="SAM92" s="126"/>
      <c r="SAN92" s="126"/>
      <c r="SAO92" s="126"/>
      <c r="SAP92" s="126"/>
      <c r="SAQ92" s="126"/>
      <c r="SAR92" s="126"/>
      <c r="SAS92" s="126"/>
      <c r="SAT92" s="126"/>
      <c r="SAU92" s="126"/>
      <c r="SAV92" s="126"/>
      <c r="SAW92" s="126"/>
      <c r="SAX92" s="126"/>
      <c r="SAY92" s="126"/>
      <c r="SAZ92" s="126"/>
      <c r="SBA92" s="126"/>
      <c r="SBB92" s="126"/>
      <c r="SBC92" s="126"/>
      <c r="SBD92" s="126"/>
      <c r="SBE92" s="126"/>
      <c r="SBF92" s="126"/>
      <c r="SBG92" s="126"/>
      <c r="SBH92" s="126"/>
      <c r="SBI92" s="126"/>
      <c r="SBJ92" s="126"/>
      <c r="SBK92" s="126"/>
      <c r="SBL92" s="126"/>
      <c r="SBM92" s="126"/>
      <c r="SBN92" s="126"/>
      <c r="SBO92" s="126"/>
      <c r="SBP92" s="126"/>
      <c r="SBQ92" s="126"/>
      <c r="SBR92" s="126"/>
      <c r="SBS92" s="126"/>
      <c r="SBT92" s="126"/>
      <c r="SBU92" s="126"/>
      <c r="SBV92" s="126"/>
      <c r="SBW92" s="126"/>
      <c r="SBX92" s="126"/>
      <c r="SBY92" s="126"/>
      <c r="SBZ92" s="126"/>
      <c r="SCA92" s="126"/>
      <c r="SCB92" s="126"/>
      <c r="SCC92" s="126"/>
      <c r="SCD92" s="126"/>
      <c r="SCE92" s="126"/>
      <c r="SCF92" s="126"/>
      <c r="SCG92" s="126"/>
      <c r="SCH92" s="126"/>
      <c r="SCI92" s="126"/>
      <c r="SCJ92" s="126"/>
      <c r="SCK92" s="126"/>
      <c r="SCL92" s="126"/>
      <c r="SCM92" s="126"/>
      <c r="SCN92" s="126"/>
      <c r="SCO92" s="126"/>
      <c r="SCP92" s="126"/>
      <c r="SCQ92" s="126"/>
      <c r="SCR92" s="126"/>
      <c r="SCS92" s="126"/>
      <c r="SCT92" s="126"/>
      <c r="SCU92" s="126"/>
      <c r="SCV92" s="126"/>
      <c r="SCW92" s="126"/>
      <c r="SCX92" s="126"/>
      <c r="SCY92" s="126"/>
      <c r="SCZ92" s="126"/>
      <c r="SDA92" s="126"/>
      <c r="SDB92" s="126"/>
      <c r="SDC92" s="126"/>
      <c r="SDD92" s="126"/>
      <c r="SDE92" s="126"/>
      <c r="SDF92" s="126"/>
      <c r="SDG92" s="126"/>
      <c r="SDH92" s="126"/>
      <c r="SDI92" s="126"/>
      <c r="SDJ92" s="126"/>
      <c r="SDK92" s="126"/>
      <c r="SDL92" s="126"/>
      <c r="SDM92" s="126"/>
      <c r="SDN92" s="126"/>
      <c r="SDO92" s="126"/>
      <c r="SDP92" s="126"/>
      <c r="SDQ92" s="126"/>
      <c r="SDR92" s="126"/>
      <c r="SDS92" s="126"/>
      <c r="SDT92" s="126"/>
      <c r="SDU92" s="126"/>
      <c r="SDV92" s="126"/>
      <c r="SDW92" s="126"/>
      <c r="SDX92" s="126"/>
      <c r="SDY92" s="126"/>
      <c r="SDZ92" s="126"/>
      <c r="SEA92" s="126"/>
      <c r="SEB92" s="126"/>
      <c r="SEC92" s="126"/>
      <c r="SED92" s="126"/>
      <c r="SEE92" s="126"/>
      <c r="SEF92" s="126"/>
      <c r="SEG92" s="126"/>
      <c r="SEH92" s="126"/>
      <c r="SEI92" s="126"/>
      <c r="SEJ92" s="126"/>
      <c r="SEK92" s="126"/>
      <c r="SEL92" s="126"/>
      <c r="SEM92" s="126"/>
      <c r="SEN92" s="126"/>
      <c r="SEO92" s="126"/>
      <c r="SEP92" s="126"/>
      <c r="SEQ92" s="126"/>
      <c r="SER92" s="126"/>
      <c r="SES92" s="126"/>
      <c r="SET92" s="126"/>
      <c r="SEU92" s="126"/>
      <c r="SEV92" s="126"/>
      <c r="SEW92" s="126"/>
      <c r="SEX92" s="126"/>
      <c r="SEY92" s="126"/>
      <c r="SEZ92" s="126"/>
      <c r="SFA92" s="126"/>
      <c r="SFB92" s="126"/>
      <c r="SFC92" s="126"/>
      <c r="SFD92" s="126"/>
      <c r="SFE92" s="126"/>
      <c r="SFF92" s="126"/>
      <c r="SFG92" s="126"/>
      <c r="SFH92" s="126"/>
      <c r="SFI92" s="126"/>
      <c r="SFJ92" s="126"/>
      <c r="SFK92" s="126"/>
      <c r="SFL92" s="126"/>
      <c r="SFM92" s="126"/>
      <c r="SFN92" s="126"/>
      <c r="SFO92" s="126"/>
      <c r="SFP92" s="126"/>
      <c r="SFQ92" s="126"/>
      <c r="SFR92" s="126"/>
      <c r="SFS92" s="126"/>
      <c r="SFT92" s="126"/>
      <c r="SFU92" s="126"/>
      <c r="SFV92" s="126"/>
      <c r="SFW92" s="126"/>
      <c r="SFX92" s="126"/>
      <c r="SFY92" s="126"/>
      <c r="SFZ92" s="126"/>
      <c r="SGA92" s="126"/>
      <c r="SGB92" s="126"/>
      <c r="SGC92" s="126"/>
      <c r="SGD92" s="126"/>
      <c r="SGE92" s="126"/>
      <c r="SGF92" s="126"/>
      <c r="SGG92" s="126"/>
      <c r="SGH92" s="126"/>
      <c r="SGI92" s="126"/>
      <c r="SGJ92" s="126"/>
      <c r="SGK92" s="126"/>
      <c r="SGL92" s="126"/>
      <c r="SGM92" s="126"/>
      <c r="SGN92" s="126"/>
      <c r="SGO92" s="126"/>
      <c r="SGP92" s="126"/>
      <c r="SGQ92" s="126"/>
      <c r="SGR92" s="126"/>
      <c r="SGS92" s="126"/>
      <c r="SGT92" s="126"/>
      <c r="SGU92" s="126"/>
      <c r="SGV92" s="126"/>
      <c r="SGW92" s="126"/>
      <c r="SGX92" s="126"/>
      <c r="SGY92" s="126"/>
      <c r="SGZ92" s="126"/>
      <c r="SHA92" s="126"/>
      <c r="SHB92" s="126"/>
      <c r="SHC92" s="126"/>
      <c r="SHD92" s="126"/>
      <c r="SHE92" s="126"/>
      <c r="SHF92" s="126"/>
      <c r="SHG92" s="126"/>
      <c r="SHH92" s="126"/>
      <c r="SHI92" s="126"/>
      <c r="SHJ92" s="126"/>
      <c r="SHK92" s="126"/>
      <c r="SHL92" s="126"/>
      <c r="SHM92" s="126"/>
      <c r="SHN92" s="126"/>
      <c r="SHO92" s="126"/>
      <c r="SHP92" s="126"/>
      <c r="SHQ92" s="126"/>
      <c r="SHR92" s="126"/>
      <c r="SHS92" s="126"/>
      <c r="SHT92" s="126"/>
      <c r="SHU92" s="126"/>
      <c r="SHV92" s="126"/>
      <c r="SHW92" s="126"/>
      <c r="SHX92" s="126"/>
      <c r="SHY92" s="126"/>
      <c r="SHZ92" s="126"/>
      <c r="SIA92" s="126"/>
      <c r="SIB92" s="126"/>
      <c r="SIC92" s="126"/>
      <c r="SID92" s="126"/>
      <c r="SIE92" s="126"/>
      <c r="SIF92" s="126"/>
      <c r="SIG92" s="126"/>
      <c r="SIH92" s="126"/>
      <c r="SII92" s="126"/>
      <c r="SIJ92" s="126"/>
      <c r="SIK92" s="126"/>
      <c r="SIL92" s="126"/>
      <c r="SIM92" s="126"/>
      <c r="SIN92" s="126"/>
      <c r="SIO92" s="126"/>
      <c r="SIP92" s="126"/>
      <c r="SIQ92" s="126"/>
      <c r="SIR92" s="126"/>
      <c r="SIS92" s="126"/>
      <c r="SIT92" s="126"/>
      <c r="SIU92" s="126"/>
      <c r="SIV92" s="126"/>
      <c r="SIW92" s="126"/>
      <c r="SIX92" s="126"/>
      <c r="SIY92" s="126"/>
      <c r="SIZ92" s="126"/>
      <c r="SJA92" s="126"/>
      <c r="SJB92" s="126"/>
      <c r="SJC92" s="126"/>
      <c r="SJD92" s="126"/>
      <c r="SJE92" s="126"/>
      <c r="SJF92" s="126"/>
      <c r="SJG92" s="126"/>
      <c r="SJH92" s="126"/>
      <c r="SJI92" s="126"/>
      <c r="SJJ92" s="126"/>
      <c r="SJK92" s="126"/>
      <c r="SJL92" s="126"/>
      <c r="SJM92" s="126"/>
      <c r="SJN92" s="126"/>
      <c r="SJO92" s="126"/>
      <c r="SJP92" s="126"/>
      <c r="SJQ92" s="126"/>
      <c r="SJR92" s="126"/>
      <c r="SJS92" s="126"/>
      <c r="SJT92" s="126"/>
      <c r="SJU92" s="126"/>
      <c r="SJV92" s="126"/>
      <c r="SJW92" s="126"/>
      <c r="SJX92" s="126"/>
      <c r="SJY92" s="126"/>
      <c r="SJZ92" s="126"/>
      <c r="SKA92" s="126"/>
      <c r="SKB92" s="126"/>
      <c r="SKC92" s="126"/>
      <c r="SKD92" s="126"/>
      <c r="SKE92" s="126"/>
      <c r="SKF92" s="126"/>
      <c r="SKG92" s="126"/>
      <c r="SKH92" s="126"/>
      <c r="SKI92" s="126"/>
      <c r="SKJ92" s="126"/>
      <c r="SKK92" s="126"/>
      <c r="SKL92" s="126"/>
      <c r="SKM92" s="126"/>
      <c r="SKN92" s="126"/>
      <c r="SKO92" s="126"/>
      <c r="SKP92" s="126"/>
      <c r="SKQ92" s="126"/>
      <c r="SKR92" s="126"/>
      <c r="SKS92" s="126"/>
      <c r="SKT92" s="126"/>
      <c r="SKU92" s="126"/>
      <c r="SKV92" s="126"/>
      <c r="SKW92" s="126"/>
      <c r="SKX92" s="126"/>
      <c r="SKY92" s="126"/>
      <c r="SKZ92" s="126"/>
      <c r="SLA92" s="126"/>
      <c r="SLB92" s="126"/>
      <c r="SLC92" s="126"/>
      <c r="SLD92" s="126"/>
      <c r="SLE92" s="126"/>
      <c r="SLF92" s="126"/>
      <c r="SLG92" s="126"/>
      <c r="SLH92" s="126"/>
      <c r="SLI92" s="126"/>
      <c r="SLJ92" s="126"/>
      <c r="SLK92" s="126"/>
      <c r="SLL92" s="126"/>
      <c r="SLM92" s="126"/>
      <c r="SLN92" s="126"/>
      <c r="SLO92" s="126"/>
      <c r="SLP92" s="126"/>
      <c r="SLQ92" s="126"/>
      <c r="SLR92" s="126"/>
      <c r="SLS92" s="126"/>
      <c r="SLT92" s="126"/>
      <c r="SLU92" s="126"/>
      <c r="SLV92" s="126"/>
      <c r="SLW92" s="126"/>
      <c r="SLX92" s="126"/>
      <c r="SLY92" s="126"/>
      <c r="SLZ92" s="126"/>
      <c r="SMA92" s="126"/>
      <c r="SMB92" s="126"/>
      <c r="SMC92" s="126"/>
      <c r="SMD92" s="126"/>
      <c r="SME92" s="126"/>
      <c r="SMF92" s="126"/>
      <c r="SMG92" s="126"/>
      <c r="SMH92" s="126"/>
      <c r="SMI92" s="126"/>
      <c r="SMJ92" s="126"/>
      <c r="SMK92" s="126"/>
      <c r="SML92" s="126"/>
      <c r="SMM92" s="126"/>
      <c r="SMN92" s="126"/>
      <c r="SMO92" s="126"/>
      <c r="SMP92" s="126"/>
      <c r="SMQ92" s="126"/>
      <c r="SMR92" s="126"/>
      <c r="SMS92" s="126"/>
      <c r="SMT92" s="126"/>
      <c r="SMU92" s="126"/>
      <c r="SMV92" s="126"/>
      <c r="SMW92" s="126"/>
      <c r="SMX92" s="126"/>
      <c r="SMY92" s="126"/>
      <c r="SMZ92" s="126"/>
      <c r="SNA92" s="126"/>
      <c r="SNB92" s="126"/>
      <c r="SNC92" s="126"/>
      <c r="SND92" s="126"/>
      <c r="SNE92" s="126"/>
      <c r="SNF92" s="126"/>
      <c r="SNG92" s="126"/>
      <c r="SNH92" s="126"/>
      <c r="SNI92" s="126"/>
      <c r="SNJ92" s="126"/>
      <c r="SNK92" s="126"/>
      <c r="SNL92" s="126"/>
      <c r="SNM92" s="126"/>
      <c r="SNN92" s="126"/>
      <c r="SNO92" s="126"/>
      <c r="SNP92" s="126"/>
      <c r="SNQ92" s="126"/>
      <c r="SNR92" s="126"/>
      <c r="SNS92" s="126"/>
      <c r="SNT92" s="126"/>
      <c r="SNU92" s="126"/>
      <c r="SNV92" s="126"/>
      <c r="SNW92" s="126"/>
      <c r="SNX92" s="126"/>
      <c r="SNY92" s="126"/>
      <c r="SNZ92" s="126"/>
      <c r="SOA92" s="126"/>
      <c r="SOB92" s="126"/>
      <c r="SOC92" s="126"/>
      <c r="SOD92" s="126"/>
      <c r="SOE92" s="126"/>
      <c r="SOF92" s="126"/>
      <c r="SOG92" s="126"/>
      <c r="SOH92" s="126"/>
      <c r="SOI92" s="126"/>
      <c r="SOJ92" s="126"/>
      <c r="SOK92" s="126"/>
      <c r="SOL92" s="126"/>
      <c r="SOM92" s="126"/>
      <c r="SON92" s="126"/>
      <c r="SOO92" s="126"/>
      <c r="SOP92" s="126"/>
      <c r="SOQ92" s="126"/>
      <c r="SOR92" s="126"/>
      <c r="SOS92" s="126"/>
      <c r="SOT92" s="126"/>
      <c r="SOU92" s="126"/>
      <c r="SOV92" s="126"/>
      <c r="SOW92" s="126"/>
      <c r="SOX92" s="126"/>
      <c r="SOY92" s="126"/>
      <c r="SOZ92" s="126"/>
      <c r="SPA92" s="126"/>
      <c r="SPB92" s="126"/>
      <c r="SPC92" s="126"/>
      <c r="SPD92" s="126"/>
      <c r="SPE92" s="126"/>
      <c r="SPF92" s="126"/>
      <c r="SPG92" s="126"/>
      <c r="SPH92" s="126"/>
      <c r="SPI92" s="126"/>
      <c r="SPJ92" s="126"/>
      <c r="SPK92" s="126"/>
      <c r="SPL92" s="126"/>
      <c r="SPM92" s="126"/>
      <c r="SPN92" s="126"/>
      <c r="SPO92" s="126"/>
      <c r="SPP92" s="126"/>
      <c r="SPQ92" s="126"/>
      <c r="SPR92" s="126"/>
      <c r="SPS92" s="126"/>
      <c r="SPT92" s="126"/>
      <c r="SPU92" s="126"/>
      <c r="SPV92" s="126"/>
      <c r="SPW92" s="126"/>
      <c r="SPX92" s="126"/>
      <c r="SPY92" s="126"/>
      <c r="SPZ92" s="126"/>
      <c r="SQA92" s="126"/>
      <c r="SQB92" s="126"/>
      <c r="SQC92" s="126"/>
      <c r="SQD92" s="126"/>
      <c r="SQE92" s="126"/>
      <c r="SQF92" s="126"/>
      <c r="SQG92" s="126"/>
      <c r="SQH92" s="126"/>
      <c r="SQI92" s="126"/>
      <c r="SQJ92" s="126"/>
      <c r="SQK92" s="126"/>
      <c r="SQL92" s="126"/>
      <c r="SQM92" s="126"/>
      <c r="SQN92" s="126"/>
      <c r="SQO92" s="126"/>
      <c r="SQP92" s="126"/>
      <c r="SQQ92" s="126"/>
      <c r="SQR92" s="126"/>
      <c r="SQS92" s="126"/>
      <c r="SQT92" s="126"/>
      <c r="SQU92" s="126"/>
      <c r="SQV92" s="126"/>
      <c r="SQW92" s="126"/>
      <c r="SQX92" s="126"/>
      <c r="SQY92" s="126"/>
      <c r="SQZ92" s="126"/>
      <c r="SRA92" s="126"/>
      <c r="SRB92" s="126"/>
      <c r="SRC92" s="126"/>
      <c r="SRD92" s="126"/>
      <c r="SRE92" s="126"/>
      <c r="SRF92" s="126"/>
      <c r="SRG92" s="126"/>
      <c r="SRH92" s="126"/>
      <c r="SRI92" s="126"/>
      <c r="SRJ92" s="126"/>
      <c r="SRK92" s="126"/>
      <c r="SRL92" s="126"/>
      <c r="SRM92" s="126"/>
      <c r="SRN92" s="126"/>
      <c r="SRO92" s="126"/>
      <c r="SRP92" s="126"/>
      <c r="SRQ92" s="126"/>
      <c r="SRR92" s="126"/>
      <c r="SRS92" s="126"/>
      <c r="SRT92" s="126"/>
      <c r="SRU92" s="126"/>
      <c r="SRV92" s="126"/>
      <c r="SRW92" s="126"/>
      <c r="SRX92" s="126"/>
      <c r="SRY92" s="126"/>
      <c r="SRZ92" s="126"/>
      <c r="SSA92" s="126"/>
      <c r="SSB92" s="126"/>
      <c r="SSC92" s="126"/>
      <c r="SSD92" s="126"/>
      <c r="SSE92" s="126"/>
      <c r="SSF92" s="126"/>
      <c r="SSG92" s="126"/>
      <c r="SSH92" s="126"/>
      <c r="SSI92" s="126"/>
      <c r="SSJ92" s="126"/>
      <c r="SSK92" s="126"/>
      <c r="SSL92" s="126"/>
      <c r="SSM92" s="126"/>
      <c r="SSN92" s="126"/>
      <c r="SSO92" s="126"/>
      <c r="SSP92" s="126"/>
      <c r="SSQ92" s="126"/>
      <c r="SSR92" s="126"/>
      <c r="SSS92" s="126"/>
      <c r="SST92" s="126"/>
      <c r="SSU92" s="126"/>
      <c r="SSV92" s="126"/>
      <c r="SSW92" s="126"/>
      <c r="SSX92" s="126"/>
      <c r="SSY92" s="126"/>
      <c r="SSZ92" s="126"/>
      <c r="STA92" s="126"/>
      <c r="STB92" s="126"/>
      <c r="STC92" s="126"/>
      <c r="STD92" s="126"/>
      <c r="STE92" s="126"/>
      <c r="STF92" s="126"/>
      <c r="STG92" s="126"/>
      <c r="STH92" s="126"/>
      <c r="STI92" s="126"/>
      <c r="STJ92" s="126"/>
      <c r="STK92" s="126"/>
      <c r="STL92" s="126"/>
      <c r="STM92" s="126"/>
      <c r="STN92" s="126"/>
      <c r="STO92" s="126"/>
      <c r="STP92" s="126"/>
      <c r="STQ92" s="126"/>
      <c r="STR92" s="126"/>
      <c r="STS92" s="126"/>
      <c r="STT92" s="126"/>
      <c r="STU92" s="126"/>
      <c r="STV92" s="126"/>
      <c r="STW92" s="126"/>
      <c r="STX92" s="126"/>
      <c r="STY92" s="126"/>
      <c r="STZ92" s="126"/>
      <c r="SUA92" s="126"/>
      <c r="SUB92" s="126"/>
      <c r="SUC92" s="126"/>
      <c r="SUD92" s="126"/>
      <c r="SUE92" s="126"/>
      <c r="SUF92" s="126"/>
      <c r="SUG92" s="126"/>
      <c r="SUH92" s="126"/>
      <c r="SUI92" s="126"/>
      <c r="SUJ92" s="126"/>
      <c r="SUK92" s="126"/>
      <c r="SUL92" s="126"/>
      <c r="SUM92" s="126"/>
      <c r="SUN92" s="126"/>
      <c r="SUO92" s="126"/>
      <c r="SUP92" s="126"/>
      <c r="SUQ92" s="126"/>
      <c r="SUR92" s="126"/>
      <c r="SUS92" s="126"/>
      <c r="SUT92" s="126"/>
      <c r="SUU92" s="126"/>
      <c r="SUV92" s="126"/>
      <c r="SUW92" s="126"/>
      <c r="SUX92" s="126"/>
      <c r="SUY92" s="126"/>
      <c r="SUZ92" s="126"/>
      <c r="SVA92" s="126"/>
      <c r="SVB92" s="126"/>
      <c r="SVC92" s="126"/>
      <c r="SVD92" s="126"/>
      <c r="SVE92" s="126"/>
      <c r="SVF92" s="126"/>
      <c r="SVG92" s="126"/>
      <c r="SVH92" s="126"/>
      <c r="SVI92" s="126"/>
      <c r="SVJ92" s="126"/>
      <c r="SVK92" s="126"/>
      <c r="SVL92" s="126"/>
      <c r="SVM92" s="126"/>
      <c r="SVN92" s="126"/>
      <c r="SVO92" s="126"/>
      <c r="SVP92" s="126"/>
      <c r="SVQ92" s="126"/>
      <c r="SVR92" s="126"/>
      <c r="SVS92" s="126"/>
      <c r="SVT92" s="126"/>
      <c r="SVU92" s="126"/>
      <c r="SVV92" s="126"/>
      <c r="SVW92" s="126"/>
      <c r="SVX92" s="126"/>
      <c r="SVY92" s="126"/>
      <c r="SVZ92" s="126"/>
      <c r="SWA92" s="126"/>
      <c r="SWB92" s="126"/>
      <c r="SWC92" s="126"/>
      <c r="SWD92" s="126"/>
      <c r="SWE92" s="126"/>
      <c r="SWF92" s="126"/>
      <c r="SWG92" s="126"/>
      <c r="SWH92" s="126"/>
      <c r="SWI92" s="126"/>
      <c r="SWJ92" s="126"/>
      <c r="SWK92" s="126"/>
      <c r="SWL92" s="126"/>
      <c r="SWM92" s="126"/>
      <c r="SWN92" s="126"/>
      <c r="SWO92" s="126"/>
      <c r="SWP92" s="126"/>
      <c r="SWQ92" s="126"/>
      <c r="SWR92" s="126"/>
      <c r="SWS92" s="126"/>
      <c r="SWT92" s="126"/>
      <c r="SWU92" s="126"/>
      <c r="SWV92" s="126"/>
      <c r="SWW92" s="126"/>
      <c r="SWX92" s="126"/>
      <c r="SWY92" s="126"/>
      <c r="SWZ92" s="126"/>
      <c r="SXA92" s="126"/>
      <c r="SXB92" s="126"/>
      <c r="SXC92" s="126"/>
      <c r="SXD92" s="126"/>
      <c r="SXE92" s="126"/>
      <c r="SXF92" s="126"/>
      <c r="SXG92" s="126"/>
      <c r="SXH92" s="126"/>
      <c r="SXI92" s="126"/>
      <c r="SXJ92" s="126"/>
      <c r="SXK92" s="126"/>
      <c r="SXL92" s="126"/>
      <c r="SXM92" s="126"/>
      <c r="SXN92" s="126"/>
      <c r="SXO92" s="126"/>
      <c r="SXP92" s="126"/>
      <c r="SXQ92" s="126"/>
      <c r="SXR92" s="126"/>
      <c r="SXS92" s="126"/>
      <c r="SXT92" s="126"/>
      <c r="SXU92" s="126"/>
      <c r="SXV92" s="126"/>
      <c r="SXW92" s="126"/>
      <c r="SXX92" s="126"/>
      <c r="SXY92" s="126"/>
      <c r="SXZ92" s="126"/>
      <c r="SYA92" s="126"/>
      <c r="SYB92" s="126"/>
      <c r="SYC92" s="126"/>
      <c r="SYD92" s="126"/>
      <c r="SYE92" s="126"/>
      <c r="SYF92" s="126"/>
      <c r="SYG92" s="126"/>
      <c r="SYH92" s="126"/>
      <c r="SYI92" s="126"/>
      <c r="SYJ92" s="126"/>
      <c r="SYK92" s="126"/>
      <c r="SYL92" s="126"/>
      <c r="SYM92" s="126"/>
      <c r="SYN92" s="126"/>
      <c r="SYO92" s="126"/>
      <c r="SYP92" s="126"/>
      <c r="SYQ92" s="126"/>
      <c r="SYR92" s="126"/>
      <c r="SYS92" s="126"/>
      <c r="SYT92" s="126"/>
      <c r="SYU92" s="126"/>
      <c r="SYV92" s="126"/>
      <c r="SYW92" s="126"/>
      <c r="SYX92" s="126"/>
      <c r="SYY92" s="126"/>
      <c r="SYZ92" s="126"/>
      <c r="SZA92" s="126"/>
      <c r="SZB92" s="126"/>
      <c r="SZC92" s="126"/>
      <c r="SZD92" s="126"/>
      <c r="SZE92" s="126"/>
      <c r="SZF92" s="126"/>
      <c r="SZG92" s="126"/>
      <c r="SZH92" s="126"/>
      <c r="SZI92" s="126"/>
      <c r="SZJ92" s="126"/>
      <c r="SZK92" s="126"/>
      <c r="SZL92" s="126"/>
      <c r="SZM92" s="126"/>
      <c r="SZN92" s="126"/>
      <c r="SZO92" s="126"/>
      <c r="SZP92" s="126"/>
      <c r="SZQ92" s="126"/>
      <c r="SZR92" s="126"/>
      <c r="SZS92" s="126"/>
      <c r="SZT92" s="126"/>
      <c r="SZU92" s="126"/>
      <c r="SZV92" s="126"/>
      <c r="SZW92" s="126"/>
      <c r="SZX92" s="126"/>
      <c r="SZY92" s="126"/>
      <c r="SZZ92" s="126"/>
      <c r="TAA92" s="126"/>
      <c r="TAB92" s="126"/>
      <c r="TAC92" s="126"/>
      <c r="TAD92" s="126"/>
      <c r="TAE92" s="126"/>
      <c r="TAF92" s="126"/>
      <c r="TAG92" s="126"/>
      <c r="TAH92" s="126"/>
      <c r="TAI92" s="126"/>
      <c r="TAJ92" s="126"/>
      <c r="TAK92" s="126"/>
      <c r="TAL92" s="126"/>
      <c r="TAM92" s="126"/>
      <c r="TAN92" s="126"/>
      <c r="TAO92" s="126"/>
      <c r="TAP92" s="126"/>
      <c r="TAQ92" s="126"/>
      <c r="TAR92" s="126"/>
      <c r="TAS92" s="126"/>
      <c r="TAT92" s="126"/>
      <c r="TAU92" s="126"/>
      <c r="TAV92" s="126"/>
      <c r="TAW92" s="126"/>
      <c r="TAX92" s="126"/>
      <c r="TAY92" s="126"/>
      <c r="TAZ92" s="126"/>
      <c r="TBA92" s="126"/>
      <c r="TBB92" s="126"/>
      <c r="TBC92" s="126"/>
      <c r="TBD92" s="126"/>
      <c r="TBE92" s="126"/>
      <c r="TBF92" s="126"/>
      <c r="TBG92" s="126"/>
      <c r="TBH92" s="126"/>
      <c r="TBI92" s="126"/>
      <c r="TBJ92" s="126"/>
      <c r="TBK92" s="126"/>
      <c r="TBL92" s="126"/>
      <c r="TBM92" s="126"/>
      <c r="TBN92" s="126"/>
      <c r="TBO92" s="126"/>
      <c r="TBP92" s="126"/>
      <c r="TBQ92" s="126"/>
      <c r="TBR92" s="126"/>
      <c r="TBS92" s="126"/>
      <c r="TBT92" s="126"/>
      <c r="TBU92" s="126"/>
      <c r="TBV92" s="126"/>
      <c r="TBW92" s="126"/>
      <c r="TBX92" s="126"/>
      <c r="TBY92" s="126"/>
      <c r="TBZ92" s="126"/>
      <c r="TCA92" s="126"/>
      <c r="TCB92" s="126"/>
      <c r="TCC92" s="126"/>
      <c r="TCD92" s="126"/>
      <c r="TCE92" s="126"/>
      <c r="TCF92" s="126"/>
      <c r="TCG92" s="126"/>
      <c r="TCH92" s="126"/>
      <c r="TCI92" s="126"/>
      <c r="TCJ92" s="126"/>
      <c r="TCK92" s="126"/>
      <c r="TCL92" s="126"/>
      <c r="TCM92" s="126"/>
      <c r="TCN92" s="126"/>
      <c r="TCO92" s="126"/>
      <c r="TCP92" s="126"/>
      <c r="TCQ92" s="126"/>
      <c r="TCR92" s="126"/>
      <c r="TCS92" s="126"/>
      <c r="TCT92" s="126"/>
      <c r="TCU92" s="126"/>
      <c r="TCV92" s="126"/>
      <c r="TCW92" s="126"/>
      <c r="TCX92" s="126"/>
      <c r="TCY92" s="126"/>
      <c r="TCZ92" s="126"/>
      <c r="TDA92" s="126"/>
      <c r="TDB92" s="126"/>
      <c r="TDC92" s="126"/>
      <c r="TDD92" s="126"/>
      <c r="TDE92" s="126"/>
      <c r="TDF92" s="126"/>
      <c r="TDG92" s="126"/>
      <c r="TDH92" s="126"/>
      <c r="TDI92" s="126"/>
      <c r="TDJ92" s="126"/>
      <c r="TDK92" s="126"/>
      <c r="TDL92" s="126"/>
      <c r="TDM92" s="126"/>
      <c r="TDN92" s="126"/>
      <c r="TDO92" s="126"/>
      <c r="TDP92" s="126"/>
      <c r="TDQ92" s="126"/>
      <c r="TDR92" s="126"/>
      <c r="TDS92" s="126"/>
      <c r="TDT92" s="126"/>
      <c r="TDU92" s="126"/>
      <c r="TDV92" s="126"/>
      <c r="TDW92" s="126"/>
      <c r="TDX92" s="126"/>
      <c r="TDY92" s="126"/>
      <c r="TDZ92" s="126"/>
      <c r="TEA92" s="126"/>
      <c r="TEB92" s="126"/>
      <c r="TEC92" s="126"/>
      <c r="TED92" s="126"/>
      <c r="TEE92" s="126"/>
      <c r="TEF92" s="126"/>
      <c r="TEG92" s="126"/>
      <c r="TEH92" s="126"/>
      <c r="TEI92" s="126"/>
      <c r="TEJ92" s="126"/>
      <c r="TEK92" s="126"/>
      <c r="TEL92" s="126"/>
      <c r="TEM92" s="126"/>
      <c r="TEN92" s="126"/>
      <c r="TEO92" s="126"/>
      <c r="TEP92" s="126"/>
      <c r="TEQ92" s="126"/>
      <c r="TER92" s="126"/>
      <c r="TES92" s="126"/>
      <c r="TET92" s="126"/>
      <c r="TEU92" s="126"/>
      <c r="TEV92" s="126"/>
      <c r="TEW92" s="126"/>
      <c r="TEX92" s="126"/>
      <c r="TEY92" s="126"/>
      <c r="TEZ92" s="126"/>
      <c r="TFA92" s="126"/>
      <c r="TFB92" s="126"/>
      <c r="TFC92" s="126"/>
      <c r="TFD92" s="126"/>
      <c r="TFE92" s="126"/>
      <c r="TFF92" s="126"/>
      <c r="TFG92" s="126"/>
      <c r="TFH92" s="126"/>
      <c r="TFI92" s="126"/>
      <c r="TFJ92" s="126"/>
      <c r="TFK92" s="126"/>
      <c r="TFL92" s="126"/>
      <c r="TFM92" s="126"/>
      <c r="TFN92" s="126"/>
      <c r="TFO92" s="126"/>
      <c r="TFP92" s="126"/>
      <c r="TFQ92" s="126"/>
      <c r="TFR92" s="126"/>
      <c r="TFS92" s="126"/>
      <c r="TFT92" s="126"/>
      <c r="TFU92" s="126"/>
      <c r="TFV92" s="126"/>
      <c r="TFW92" s="126"/>
      <c r="TFX92" s="126"/>
      <c r="TFY92" s="126"/>
      <c r="TFZ92" s="126"/>
      <c r="TGA92" s="126"/>
      <c r="TGB92" s="126"/>
      <c r="TGC92" s="126"/>
      <c r="TGD92" s="126"/>
      <c r="TGE92" s="126"/>
      <c r="TGF92" s="126"/>
      <c r="TGG92" s="126"/>
      <c r="TGH92" s="126"/>
      <c r="TGI92" s="126"/>
      <c r="TGJ92" s="126"/>
      <c r="TGK92" s="126"/>
      <c r="TGL92" s="126"/>
      <c r="TGM92" s="126"/>
      <c r="TGN92" s="126"/>
      <c r="TGO92" s="126"/>
      <c r="TGP92" s="126"/>
      <c r="TGQ92" s="126"/>
      <c r="TGR92" s="126"/>
      <c r="TGS92" s="126"/>
      <c r="TGT92" s="126"/>
      <c r="TGU92" s="126"/>
      <c r="TGV92" s="126"/>
      <c r="TGW92" s="126"/>
      <c r="TGX92" s="126"/>
      <c r="TGY92" s="126"/>
      <c r="TGZ92" s="126"/>
      <c r="THA92" s="126"/>
      <c r="THB92" s="126"/>
      <c r="THC92" s="126"/>
      <c r="THD92" s="126"/>
      <c r="THE92" s="126"/>
      <c r="THF92" s="126"/>
      <c r="THG92" s="126"/>
      <c r="THH92" s="126"/>
      <c r="THI92" s="126"/>
      <c r="THJ92" s="126"/>
      <c r="THK92" s="126"/>
      <c r="THL92" s="126"/>
      <c r="THM92" s="126"/>
      <c r="THN92" s="126"/>
      <c r="THO92" s="126"/>
      <c r="THP92" s="126"/>
      <c r="THQ92" s="126"/>
      <c r="THR92" s="126"/>
      <c r="THS92" s="126"/>
      <c r="THT92" s="126"/>
      <c r="THU92" s="126"/>
      <c r="THV92" s="126"/>
      <c r="THW92" s="126"/>
      <c r="THX92" s="126"/>
      <c r="THY92" s="126"/>
      <c r="THZ92" s="126"/>
      <c r="TIA92" s="126"/>
      <c r="TIB92" s="126"/>
      <c r="TIC92" s="126"/>
      <c r="TID92" s="126"/>
      <c r="TIE92" s="126"/>
      <c r="TIF92" s="126"/>
      <c r="TIG92" s="126"/>
      <c r="TIH92" s="126"/>
      <c r="TII92" s="126"/>
      <c r="TIJ92" s="126"/>
      <c r="TIK92" s="126"/>
      <c r="TIL92" s="126"/>
      <c r="TIM92" s="126"/>
      <c r="TIN92" s="126"/>
      <c r="TIO92" s="126"/>
      <c r="TIP92" s="126"/>
      <c r="TIQ92" s="126"/>
      <c r="TIR92" s="126"/>
      <c r="TIS92" s="126"/>
      <c r="TIT92" s="126"/>
      <c r="TIU92" s="126"/>
      <c r="TIV92" s="126"/>
      <c r="TIW92" s="126"/>
      <c r="TIX92" s="126"/>
      <c r="TIY92" s="126"/>
      <c r="TIZ92" s="126"/>
      <c r="TJA92" s="126"/>
      <c r="TJB92" s="126"/>
      <c r="TJC92" s="126"/>
      <c r="TJD92" s="126"/>
      <c r="TJE92" s="126"/>
      <c r="TJF92" s="126"/>
      <c r="TJG92" s="126"/>
      <c r="TJH92" s="126"/>
      <c r="TJI92" s="126"/>
      <c r="TJJ92" s="126"/>
      <c r="TJK92" s="126"/>
      <c r="TJL92" s="126"/>
      <c r="TJM92" s="126"/>
      <c r="TJN92" s="126"/>
      <c r="TJO92" s="126"/>
      <c r="TJP92" s="126"/>
      <c r="TJQ92" s="126"/>
      <c r="TJR92" s="126"/>
      <c r="TJS92" s="126"/>
      <c r="TJT92" s="126"/>
      <c r="TJU92" s="126"/>
      <c r="TJV92" s="126"/>
      <c r="TJW92" s="126"/>
      <c r="TJX92" s="126"/>
      <c r="TJY92" s="126"/>
      <c r="TJZ92" s="126"/>
      <c r="TKA92" s="126"/>
      <c r="TKB92" s="126"/>
      <c r="TKC92" s="126"/>
      <c r="TKD92" s="126"/>
      <c r="TKE92" s="126"/>
      <c r="TKF92" s="126"/>
      <c r="TKG92" s="126"/>
      <c r="TKH92" s="126"/>
      <c r="TKI92" s="126"/>
      <c r="TKJ92" s="126"/>
      <c r="TKK92" s="126"/>
      <c r="TKL92" s="126"/>
      <c r="TKM92" s="126"/>
      <c r="TKN92" s="126"/>
      <c r="TKO92" s="126"/>
      <c r="TKP92" s="126"/>
      <c r="TKQ92" s="126"/>
      <c r="TKR92" s="126"/>
      <c r="TKS92" s="126"/>
      <c r="TKT92" s="126"/>
      <c r="TKU92" s="126"/>
      <c r="TKV92" s="126"/>
      <c r="TKW92" s="126"/>
      <c r="TKX92" s="126"/>
      <c r="TKY92" s="126"/>
      <c r="TKZ92" s="126"/>
      <c r="TLA92" s="126"/>
      <c r="TLB92" s="126"/>
      <c r="TLC92" s="126"/>
      <c r="TLD92" s="126"/>
      <c r="TLE92" s="126"/>
      <c r="TLF92" s="126"/>
      <c r="TLG92" s="126"/>
      <c r="TLH92" s="126"/>
      <c r="TLI92" s="126"/>
      <c r="TLJ92" s="126"/>
      <c r="TLK92" s="126"/>
      <c r="TLL92" s="126"/>
      <c r="TLM92" s="126"/>
      <c r="TLN92" s="126"/>
      <c r="TLO92" s="126"/>
      <c r="TLP92" s="126"/>
      <c r="TLQ92" s="126"/>
      <c r="TLR92" s="126"/>
      <c r="TLS92" s="126"/>
      <c r="TLT92" s="126"/>
      <c r="TLU92" s="126"/>
      <c r="TLV92" s="126"/>
      <c r="TLW92" s="126"/>
      <c r="TLX92" s="126"/>
      <c r="TLY92" s="126"/>
      <c r="TLZ92" s="126"/>
      <c r="TMA92" s="126"/>
      <c r="TMB92" s="126"/>
      <c r="TMC92" s="126"/>
      <c r="TMD92" s="126"/>
      <c r="TME92" s="126"/>
      <c r="TMF92" s="126"/>
      <c r="TMG92" s="126"/>
      <c r="TMH92" s="126"/>
      <c r="TMI92" s="126"/>
      <c r="TMJ92" s="126"/>
      <c r="TMK92" s="126"/>
      <c r="TML92" s="126"/>
      <c r="TMM92" s="126"/>
      <c r="TMN92" s="126"/>
      <c r="TMO92" s="126"/>
      <c r="TMP92" s="126"/>
      <c r="TMQ92" s="126"/>
      <c r="TMR92" s="126"/>
      <c r="TMS92" s="126"/>
      <c r="TMT92" s="126"/>
      <c r="TMU92" s="126"/>
      <c r="TMV92" s="126"/>
      <c r="TMW92" s="126"/>
      <c r="TMX92" s="126"/>
      <c r="TMY92" s="126"/>
      <c r="TMZ92" s="126"/>
      <c r="TNA92" s="126"/>
      <c r="TNB92" s="126"/>
      <c r="TNC92" s="126"/>
      <c r="TND92" s="126"/>
      <c r="TNE92" s="126"/>
      <c r="TNF92" s="126"/>
      <c r="TNG92" s="126"/>
      <c r="TNH92" s="126"/>
      <c r="TNI92" s="126"/>
      <c r="TNJ92" s="126"/>
      <c r="TNK92" s="126"/>
      <c r="TNL92" s="126"/>
      <c r="TNM92" s="126"/>
      <c r="TNN92" s="126"/>
      <c r="TNO92" s="126"/>
      <c r="TNP92" s="126"/>
      <c r="TNQ92" s="126"/>
      <c r="TNR92" s="126"/>
      <c r="TNS92" s="126"/>
      <c r="TNT92" s="126"/>
      <c r="TNU92" s="126"/>
      <c r="TNV92" s="126"/>
      <c r="TNW92" s="126"/>
      <c r="TNX92" s="126"/>
      <c r="TNY92" s="126"/>
      <c r="TNZ92" s="126"/>
      <c r="TOA92" s="126"/>
      <c r="TOB92" s="126"/>
      <c r="TOC92" s="126"/>
      <c r="TOD92" s="126"/>
      <c r="TOE92" s="126"/>
      <c r="TOF92" s="126"/>
      <c r="TOG92" s="126"/>
      <c r="TOH92" s="126"/>
      <c r="TOI92" s="126"/>
      <c r="TOJ92" s="126"/>
      <c r="TOK92" s="126"/>
      <c r="TOL92" s="126"/>
      <c r="TOM92" s="126"/>
      <c r="TON92" s="126"/>
      <c r="TOO92" s="126"/>
      <c r="TOP92" s="126"/>
      <c r="TOQ92" s="126"/>
      <c r="TOR92" s="126"/>
      <c r="TOS92" s="126"/>
      <c r="TOT92" s="126"/>
      <c r="TOU92" s="126"/>
      <c r="TOV92" s="126"/>
      <c r="TOW92" s="126"/>
      <c r="TOX92" s="126"/>
      <c r="TOY92" s="126"/>
      <c r="TOZ92" s="126"/>
      <c r="TPA92" s="126"/>
      <c r="TPB92" s="126"/>
      <c r="TPC92" s="126"/>
      <c r="TPD92" s="126"/>
      <c r="TPE92" s="126"/>
      <c r="TPF92" s="126"/>
      <c r="TPG92" s="126"/>
      <c r="TPH92" s="126"/>
      <c r="TPI92" s="126"/>
      <c r="TPJ92" s="126"/>
      <c r="TPK92" s="126"/>
      <c r="TPL92" s="126"/>
      <c r="TPM92" s="126"/>
      <c r="TPN92" s="126"/>
      <c r="TPO92" s="126"/>
      <c r="TPP92" s="126"/>
      <c r="TPQ92" s="126"/>
      <c r="TPR92" s="126"/>
      <c r="TPS92" s="126"/>
      <c r="TPT92" s="126"/>
      <c r="TPU92" s="126"/>
      <c r="TPV92" s="126"/>
      <c r="TPW92" s="126"/>
      <c r="TPX92" s="126"/>
      <c r="TPY92" s="126"/>
      <c r="TPZ92" s="126"/>
      <c r="TQA92" s="126"/>
      <c r="TQB92" s="126"/>
      <c r="TQC92" s="126"/>
      <c r="TQD92" s="126"/>
      <c r="TQE92" s="126"/>
      <c r="TQF92" s="126"/>
      <c r="TQG92" s="126"/>
      <c r="TQH92" s="126"/>
      <c r="TQI92" s="126"/>
      <c r="TQJ92" s="126"/>
      <c r="TQK92" s="126"/>
      <c r="TQL92" s="126"/>
      <c r="TQM92" s="126"/>
      <c r="TQN92" s="126"/>
      <c r="TQO92" s="126"/>
      <c r="TQP92" s="126"/>
      <c r="TQQ92" s="126"/>
      <c r="TQR92" s="126"/>
      <c r="TQS92" s="126"/>
      <c r="TQT92" s="126"/>
      <c r="TQU92" s="126"/>
      <c r="TQV92" s="126"/>
      <c r="TQW92" s="126"/>
      <c r="TQX92" s="126"/>
      <c r="TQY92" s="126"/>
      <c r="TQZ92" s="126"/>
      <c r="TRA92" s="126"/>
      <c r="TRB92" s="126"/>
      <c r="TRC92" s="126"/>
      <c r="TRD92" s="126"/>
      <c r="TRE92" s="126"/>
      <c r="TRF92" s="126"/>
      <c r="TRG92" s="126"/>
      <c r="TRH92" s="126"/>
      <c r="TRI92" s="126"/>
      <c r="TRJ92" s="126"/>
      <c r="TRK92" s="126"/>
      <c r="TRL92" s="126"/>
      <c r="TRM92" s="126"/>
      <c r="TRN92" s="126"/>
      <c r="TRO92" s="126"/>
      <c r="TRP92" s="126"/>
      <c r="TRQ92" s="126"/>
      <c r="TRR92" s="126"/>
      <c r="TRS92" s="126"/>
      <c r="TRT92" s="126"/>
      <c r="TRU92" s="126"/>
      <c r="TRV92" s="126"/>
      <c r="TRW92" s="126"/>
      <c r="TRX92" s="126"/>
      <c r="TRY92" s="126"/>
      <c r="TRZ92" s="126"/>
      <c r="TSA92" s="126"/>
      <c r="TSB92" s="126"/>
      <c r="TSC92" s="126"/>
      <c r="TSD92" s="126"/>
      <c r="TSE92" s="126"/>
      <c r="TSF92" s="126"/>
      <c r="TSG92" s="126"/>
      <c r="TSH92" s="126"/>
      <c r="TSI92" s="126"/>
      <c r="TSJ92" s="126"/>
      <c r="TSK92" s="126"/>
      <c r="TSL92" s="126"/>
      <c r="TSM92" s="126"/>
      <c r="TSN92" s="126"/>
      <c r="TSO92" s="126"/>
      <c r="TSP92" s="126"/>
      <c r="TSQ92" s="126"/>
      <c r="TSR92" s="126"/>
      <c r="TSS92" s="126"/>
      <c r="TST92" s="126"/>
      <c r="TSU92" s="126"/>
      <c r="TSV92" s="126"/>
      <c r="TSW92" s="126"/>
      <c r="TSX92" s="126"/>
      <c r="TSY92" s="126"/>
      <c r="TSZ92" s="126"/>
      <c r="TTA92" s="126"/>
      <c r="TTB92" s="126"/>
      <c r="TTC92" s="126"/>
      <c r="TTD92" s="126"/>
      <c r="TTE92" s="126"/>
      <c r="TTF92" s="126"/>
      <c r="TTG92" s="126"/>
      <c r="TTH92" s="126"/>
      <c r="TTI92" s="126"/>
      <c r="TTJ92" s="126"/>
      <c r="TTK92" s="126"/>
      <c r="TTL92" s="126"/>
      <c r="TTM92" s="126"/>
      <c r="TTN92" s="126"/>
      <c r="TTO92" s="126"/>
      <c r="TTP92" s="126"/>
      <c r="TTQ92" s="126"/>
      <c r="TTR92" s="126"/>
      <c r="TTS92" s="126"/>
      <c r="TTT92" s="126"/>
      <c r="TTU92" s="126"/>
      <c r="TTV92" s="126"/>
      <c r="TTW92" s="126"/>
      <c r="TTX92" s="126"/>
      <c r="TTY92" s="126"/>
      <c r="TTZ92" s="126"/>
      <c r="TUA92" s="126"/>
      <c r="TUB92" s="126"/>
      <c r="TUC92" s="126"/>
      <c r="TUD92" s="126"/>
      <c r="TUE92" s="126"/>
      <c r="TUF92" s="126"/>
      <c r="TUG92" s="126"/>
      <c r="TUH92" s="126"/>
      <c r="TUI92" s="126"/>
      <c r="TUJ92" s="126"/>
      <c r="TUK92" s="126"/>
      <c r="TUL92" s="126"/>
      <c r="TUM92" s="126"/>
      <c r="TUN92" s="126"/>
      <c r="TUO92" s="126"/>
      <c r="TUP92" s="126"/>
      <c r="TUQ92" s="126"/>
      <c r="TUR92" s="126"/>
      <c r="TUS92" s="126"/>
      <c r="TUT92" s="126"/>
      <c r="TUU92" s="126"/>
      <c r="TUV92" s="126"/>
      <c r="TUW92" s="126"/>
      <c r="TUX92" s="126"/>
      <c r="TUY92" s="126"/>
      <c r="TUZ92" s="126"/>
      <c r="TVA92" s="126"/>
      <c r="TVB92" s="126"/>
      <c r="TVC92" s="126"/>
      <c r="TVD92" s="126"/>
      <c r="TVE92" s="126"/>
      <c r="TVF92" s="126"/>
      <c r="TVG92" s="126"/>
      <c r="TVH92" s="126"/>
      <c r="TVI92" s="126"/>
      <c r="TVJ92" s="126"/>
      <c r="TVK92" s="126"/>
      <c r="TVL92" s="126"/>
      <c r="TVM92" s="126"/>
      <c r="TVN92" s="126"/>
      <c r="TVO92" s="126"/>
      <c r="TVP92" s="126"/>
      <c r="TVQ92" s="126"/>
      <c r="TVR92" s="126"/>
      <c r="TVS92" s="126"/>
      <c r="TVT92" s="126"/>
      <c r="TVU92" s="126"/>
      <c r="TVV92" s="126"/>
      <c r="TVW92" s="126"/>
      <c r="TVX92" s="126"/>
      <c r="TVY92" s="126"/>
      <c r="TVZ92" s="126"/>
      <c r="TWA92" s="126"/>
      <c r="TWB92" s="126"/>
      <c r="TWC92" s="126"/>
      <c r="TWD92" s="126"/>
      <c r="TWE92" s="126"/>
      <c r="TWF92" s="126"/>
      <c r="TWG92" s="126"/>
      <c r="TWH92" s="126"/>
      <c r="TWI92" s="126"/>
      <c r="TWJ92" s="126"/>
      <c r="TWK92" s="126"/>
      <c r="TWL92" s="126"/>
      <c r="TWM92" s="126"/>
      <c r="TWN92" s="126"/>
      <c r="TWO92" s="126"/>
      <c r="TWP92" s="126"/>
      <c r="TWQ92" s="126"/>
      <c r="TWR92" s="126"/>
      <c r="TWS92" s="126"/>
      <c r="TWT92" s="126"/>
      <c r="TWU92" s="126"/>
      <c r="TWV92" s="126"/>
      <c r="TWW92" s="126"/>
      <c r="TWX92" s="126"/>
      <c r="TWY92" s="126"/>
      <c r="TWZ92" s="126"/>
      <c r="TXA92" s="126"/>
      <c r="TXB92" s="126"/>
      <c r="TXC92" s="126"/>
      <c r="TXD92" s="126"/>
      <c r="TXE92" s="126"/>
      <c r="TXF92" s="126"/>
      <c r="TXG92" s="126"/>
      <c r="TXH92" s="126"/>
      <c r="TXI92" s="126"/>
      <c r="TXJ92" s="126"/>
      <c r="TXK92" s="126"/>
      <c r="TXL92" s="126"/>
      <c r="TXM92" s="126"/>
      <c r="TXN92" s="126"/>
      <c r="TXO92" s="126"/>
      <c r="TXP92" s="126"/>
      <c r="TXQ92" s="126"/>
      <c r="TXR92" s="126"/>
      <c r="TXS92" s="126"/>
      <c r="TXT92" s="126"/>
      <c r="TXU92" s="126"/>
      <c r="TXV92" s="126"/>
      <c r="TXW92" s="126"/>
      <c r="TXX92" s="126"/>
      <c r="TXY92" s="126"/>
      <c r="TXZ92" s="126"/>
      <c r="TYA92" s="126"/>
      <c r="TYB92" s="126"/>
      <c r="TYC92" s="126"/>
      <c r="TYD92" s="126"/>
      <c r="TYE92" s="126"/>
      <c r="TYF92" s="126"/>
      <c r="TYG92" s="126"/>
      <c r="TYH92" s="126"/>
      <c r="TYI92" s="126"/>
      <c r="TYJ92" s="126"/>
      <c r="TYK92" s="126"/>
      <c r="TYL92" s="126"/>
      <c r="TYM92" s="126"/>
      <c r="TYN92" s="126"/>
      <c r="TYO92" s="126"/>
      <c r="TYP92" s="126"/>
      <c r="TYQ92" s="126"/>
      <c r="TYR92" s="126"/>
      <c r="TYS92" s="126"/>
      <c r="TYT92" s="126"/>
      <c r="TYU92" s="126"/>
      <c r="TYV92" s="126"/>
      <c r="TYW92" s="126"/>
      <c r="TYX92" s="126"/>
      <c r="TYY92" s="126"/>
      <c r="TYZ92" s="126"/>
      <c r="TZA92" s="126"/>
      <c r="TZB92" s="126"/>
      <c r="TZC92" s="126"/>
      <c r="TZD92" s="126"/>
      <c r="TZE92" s="126"/>
      <c r="TZF92" s="126"/>
      <c r="TZG92" s="126"/>
      <c r="TZH92" s="126"/>
      <c r="TZI92" s="126"/>
      <c r="TZJ92" s="126"/>
      <c r="TZK92" s="126"/>
      <c r="TZL92" s="126"/>
      <c r="TZM92" s="126"/>
      <c r="TZN92" s="126"/>
      <c r="TZO92" s="126"/>
      <c r="TZP92" s="126"/>
      <c r="TZQ92" s="126"/>
      <c r="TZR92" s="126"/>
      <c r="TZS92" s="126"/>
      <c r="TZT92" s="126"/>
      <c r="TZU92" s="126"/>
      <c r="TZV92" s="126"/>
      <c r="TZW92" s="126"/>
      <c r="TZX92" s="126"/>
      <c r="TZY92" s="126"/>
      <c r="TZZ92" s="126"/>
      <c r="UAA92" s="126"/>
      <c r="UAB92" s="126"/>
      <c r="UAC92" s="126"/>
      <c r="UAD92" s="126"/>
      <c r="UAE92" s="126"/>
      <c r="UAF92" s="126"/>
      <c r="UAG92" s="126"/>
      <c r="UAH92" s="126"/>
      <c r="UAI92" s="126"/>
      <c r="UAJ92" s="126"/>
      <c r="UAK92" s="126"/>
      <c r="UAL92" s="126"/>
      <c r="UAM92" s="126"/>
      <c r="UAN92" s="126"/>
      <c r="UAO92" s="126"/>
      <c r="UAP92" s="126"/>
      <c r="UAQ92" s="126"/>
      <c r="UAR92" s="126"/>
      <c r="UAS92" s="126"/>
      <c r="UAT92" s="126"/>
      <c r="UAU92" s="126"/>
      <c r="UAV92" s="126"/>
      <c r="UAW92" s="126"/>
      <c r="UAX92" s="126"/>
      <c r="UAY92" s="126"/>
      <c r="UAZ92" s="126"/>
      <c r="UBA92" s="126"/>
      <c r="UBB92" s="126"/>
      <c r="UBC92" s="126"/>
      <c r="UBD92" s="126"/>
      <c r="UBE92" s="126"/>
      <c r="UBF92" s="126"/>
      <c r="UBG92" s="126"/>
      <c r="UBH92" s="126"/>
      <c r="UBI92" s="126"/>
      <c r="UBJ92" s="126"/>
      <c r="UBK92" s="126"/>
      <c r="UBL92" s="126"/>
      <c r="UBM92" s="126"/>
      <c r="UBN92" s="126"/>
      <c r="UBO92" s="126"/>
      <c r="UBP92" s="126"/>
      <c r="UBQ92" s="126"/>
      <c r="UBR92" s="126"/>
      <c r="UBS92" s="126"/>
      <c r="UBT92" s="126"/>
      <c r="UBU92" s="126"/>
      <c r="UBV92" s="126"/>
      <c r="UBW92" s="126"/>
      <c r="UBX92" s="126"/>
      <c r="UBY92" s="126"/>
      <c r="UBZ92" s="126"/>
      <c r="UCA92" s="126"/>
      <c r="UCB92" s="126"/>
      <c r="UCC92" s="126"/>
      <c r="UCD92" s="126"/>
      <c r="UCE92" s="126"/>
      <c r="UCF92" s="126"/>
      <c r="UCG92" s="126"/>
      <c r="UCH92" s="126"/>
      <c r="UCI92" s="126"/>
      <c r="UCJ92" s="126"/>
      <c r="UCK92" s="126"/>
      <c r="UCL92" s="126"/>
      <c r="UCM92" s="126"/>
      <c r="UCN92" s="126"/>
      <c r="UCO92" s="126"/>
      <c r="UCP92" s="126"/>
      <c r="UCQ92" s="126"/>
      <c r="UCR92" s="126"/>
      <c r="UCS92" s="126"/>
      <c r="UCT92" s="126"/>
      <c r="UCU92" s="126"/>
      <c r="UCV92" s="126"/>
      <c r="UCW92" s="126"/>
      <c r="UCX92" s="126"/>
      <c r="UCY92" s="126"/>
      <c r="UCZ92" s="126"/>
      <c r="UDA92" s="126"/>
      <c r="UDB92" s="126"/>
      <c r="UDC92" s="126"/>
      <c r="UDD92" s="126"/>
      <c r="UDE92" s="126"/>
      <c r="UDF92" s="126"/>
      <c r="UDG92" s="126"/>
      <c r="UDH92" s="126"/>
      <c r="UDI92" s="126"/>
      <c r="UDJ92" s="126"/>
      <c r="UDK92" s="126"/>
      <c r="UDL92" s="126"/>
      <c r="UDM92" s="126"/>
      <c r="UDN92" s="126"/>
      <c r="UDO92" s="126"/>
      <c r="UDP92" s="126"/>
      <c r="UDQ92" s="126"/>
      <c r="UDR92" s="126"/>
      <c r="UDS92" s="126"/>
      <c r="UDT92" s="126"/>
      <c r="UDU92" s="126"/>
      <c r="UDV92" s="126"/>
      <c r="UDW92" s="126"/>
      <c r="UDX92" s="126"/>
      <c r="UDY92" s="126"/>
      <c r="UDZ92" s="126"/>
      <c r="UEA92" s="126"/>
      <c r="UEB92" s="126"/>
      <c r="UEC92" s="126"/>
      <c r="UED92" s="126"/>
      <c r="UEE92" s="126"/>
      <c r="UEF92" s="126"/>
      <c r="UEG92" s="126"/>
      <c r="UEH92" s="126"/>
      <c r="UEI92" s="126"/>
      <c r="UEJ92" s="126"/>
      <c r="UEK92" s="126"/>
      <c r="UEL92" s="126"/>
      <c r="UEM92" s="126"/>
      <c r="UEN92" s="126"/>
      <c r="UEO92" s="126"/>
      <c r="UEP92" s="126"/>
      <c r="UEQ92" s="126"/>
      <c r="UER92" s="126"/>
      <c r="UES92" s="126"/>
      <c r="UET92" s="126"/>
      <c r="UEU92" s="126"/>
      <c r="UEV92" s="126"/>
      <c r="UEW92" s="126"/>
      <c r="UEX92" s="126"/>
      <c r="UEY92" s="126"/>
      <c r="UEZ92" s="126"/>
      <c r="UFA92" s="126"/>
      <c r="UFB92" s="126"/>
      <c r="UFC92" s="126"/>
      <c r="UFD92" s="126"/>
      <c r="UFE92" s="126"/>
      <c r="UFF92" s="126"/>
      <c r="UFG92" s="126"/>
      <c r="UFH92" s="126"/>
      <c r="UFI92" s="126"/>
      <c r="UFJ92" s="126"/>
      <c r="UFK92" s="126"/>
      <c r="UFL92" s="126"/>
      <c r="UFM92" s="126"/>
      <c r="UFN92" s="126"/>
      <c r="UFO92" s="126"/>
      <c r="UFP92" s="126"/>
      <c r="UFQ92" s="126"/>
      <c r="UFR92" s="126"/>
      <c r="UFS92" s="126"/>
      <c r="UFT92" s="126"/>
      <c r="UFU92" s="126"/>
      <c r="UFV92" s="126"/>
      <c r="UFW92" s="126"/>
      <c r="UFX92" s="126"/>
      <c r="UFY92" s="126"/>
      <c r="UFZ92" s="126"/>
      <c r="UGA92" s="126"/>
      <c r="UGB92" s="126"/>
      <c r="UGC92" s="126"/>
      <c r="UGD92" s="126"/>
      <c r="UGE92" s="126"/>
      <c r="UGF92" s="126"/>
      <c r="UGG92" s="126"/>
      <c r="UGH92" s="126"/>
      <c r="UGI92" s="126"/>
      <c r="UGJ92" s="126"/>
      <c r="UGK92" s="126"/>
      <c r="UGL92" s="126"/>
      <c r="UGM92" s="126"/>
      <c r="UGN92" s="126"/>
      <c r="UGO92" s="126"/>
      <c r="UGP92" s="126"/>
      <c r="UGQ92" s="126"/>
      <c r="UGR92" s="126"/>
      <c r="UGS92" s="126"/>
      <c r="UGT92" s="126"/>
      <c r="UGU92" s="126"/>
      <c r="UGV92" s="126"/>
      <c r="UGW92" s="126"/>
      <c r="UGX92" s="126"/>
      <c r="UGY92" s="126"/>
      <c r="UGZ92" s="126"/>
      <c r="UHA92" s="126"/>
      <c r="UHB92" s="126"/>
      <c r="UHC92" s="126"/>
      <c r="UHD92" s="126"/>
      <c r="UHE92" s="126"/>
      <c r="UHF92" s="126"/>
      <c r="UHG92" s="126"/>
      <c r="UHH92" s="126"/>
      <c r="UHI92" s="126"/>
      <c r="UHJ92" s="126"/>
      <c r="UHK92" s="126"/>
      <c r="UHL92" s="126"/>
      <c r="UHM92" s="126"/>
      <c r="UHN92" s="126"/>
      <c r="UHO92" s="126"/>
      <c r="UHP92" s="126"/>
      <c r="UHQ92" s="126"/>
      <c r="UHR92" s="126"/>
      <c r="UHS92" s="126"/>
      <c r="UHT92" s="126"/>
      <c r="UHU92" s="126"/>
      <c r="UHV92" s="126"/>
      <c r="UHW92" s="126"/>
      <c r="UHX92" s="126"/>
      <c r="UHY92" s="126"/>
      <c r="UHZ92" s="126"/>
      <c r="UIA92" s="126"/>
      <c r="UIB92" s="126"/>
      <c r="UIC92" s="126"/>
      <c r="UID92" s="126"/>
      <c r="UIE92" s="126"/>
      <c r="UIF92" s="126"/>
      <c r="UIG92" s="126"/>
      <c r="UIH92" s="126"/>
      <c r="UII92" s="126"/>
      <c r="UIJ92" s="126"/>
      <c r="UIK92" s="126"/>
      <c r="UIL92" s="126"/>
      <c r="UIM92" s="126"/>
      <c r="UIN92" s="126"/>
      <c r="UIO92" s="126"/>
      <c r="UIP92" s="126"/>
      <c r="UIQ92" s="126"/>
      <c r="UIR92" s="126"/>
      <c r="UIS92" s="126"/>
      <c r="UIT92" s="126"/>
      <c r="UIU92" s="126"/>
      <c r="UIV92" s="126"/>
      <c r="UIW92" s="126"/>
      <c r="UIX92" s="126"/>
      <c r="UIY92" s="126"/>
      <c r="UIZ92" s="126"/>
      <c r="UJA92" s="126"/>
      <c r="UJB92" s="126"/>
      <c r="UJC92" s="126"/>
      <c r="UJD92" s="126"/>
      <c r="UJE92" s="126"/>
      <c r="UJF92" s="126"/>
      <c r="UJG92" s="126"/>
      <c r="UJH92" s="126"/>
      <c r="UJI92" s="126"/>
      <c r="UJJ92" s="126"/>
      <c r="UJK92" s="126"/>
      <c r="UJL92" s="126"/>
      <c r="UJM92" s="126"/>
      <c r="UJN92" s="126"/>
      <c r="UJO92" s="126"/>
      <c r="UJP92" s="126"/>
      <c r="UJQ92" s="126"/>
      <c r="UJR92" s="126"/>
      <c r="UJS92" s="126"/>
      <c r="UJT92" s="126"/>
      <c r="UJU92" s="126"/>
      <c r="UJV92" s="126"/>
      <c r="UJW92" s="126"/>
      <c r="UJX92" s="126"/>
      <c r="UJY92" s="126"/>
      <c r="UJZ92" s="126"/>
      <c r="UKA92" s="126"/>
      <c r="UKB92" s="126"/>
      <c r="UKC92" s="126"/>
      <c r="UKD92" s="126"/>
      <c r="UKE92" s="126"/>
      <c r="UKF92" s="126"/>
      <c r="UKG92" s="126"/>
      <c r="UKH92" s="126"/>
      <c r="UKI92" s="126"/>
      <c r="UKJ92" s="126"/>
      <c r="UKK92" s="126"/>
      <c r="UKL92" s="126"/>
      <c r="UKM92" s="126"/>
      <c r="UKN92" s="126"/>
      <c r="UKO92" s="126"/>
      <c r="UKP92" s="126"/>
      <c r="UKQ92" s="126"/>
      <c r="UKR92" s="126"/>
      <c r="UKS92" s="126"/>
      <c r="UKT92" s="126"/>
      <c r="UKU92" s="126"/>
      <c r="UKV92" s="126"/>
      <c r="UKW92" s="126"/>
      <c r="UKX92" s="126"/>
      <c r="UKY92" s="126"/>
      <c r="UKZ92" s="126"/>
      <c r="ULA92" s="126"/>
      <c r="ULB92" s="126"/>
      <c r="ULC92" s="126"/>
      <c r="ULD92" s="126"/>
      <c r="ULE92" s="126"/>
      <c r="ULF92" s="126"/>
      <c r="ULG92" s="126"/>
      <c r="ULH92" s="126"/>
      <c r="ULI92" s="126"/>
      <c r="ULJ92" s="126"/>
      <c r="ULK92" s="126"/>
      <c r="ULL92" s="126"/>
      <c r="ULM92" s="126"/>
      <c r="ULN92" s="126"/>
      <c r="ULO92" s="126"/>
      <c r="ULP92" s="126"/>
      <c r="ULQ92" s="126"/>
      <c r="ULR92" s="126"/>
      <c r="ULS92" s="126"/>
      <c r="ULT92" s="126"/>
      <c r="ULU92" s="126"/>
      <c r="ULV92" s="126"/>
      <c r="ULW92" s="126"/>
      <c r="ULX92" s="126"/>
      <c r="ULY92" s="126"/>
      <c r="ULZ92" s="126"/>
      <c r="UMA92" s="126"/>
      <c r="UMB92" s="126"/>
      <c r="UMC92" s="126"/>
      <c r="UMD92" s="126"/>
      <c r="UME92" s="126"/>
      <c r="UMF92" s="126"/>
      <c r="UMG92" s="126"/>
      <c r="UMH92" s="126"/>
      <c r="UMI92" s="126"/>
      <c r="UMJ92" s="126"/>
      <c r="UMK92" s="126"/>
      <c r="UML92" s="126"/>
      <c r="UMM92" s="126"/>
      <c r="UMN92" s="126"/>
      <c r="UMO92" s="126"/>
      <c r="UMP92" s="126"/>
      <c r="UMQ92" s="126"/>
      <c r="UMR92" s="126"/>
      <c r="UMS92" s="126"/>
      <c r="UMT92" s="126"/>
      <c r="UMU92" s="126"/>
      <c r="UMV92" s="126"/>
      <c r="UMW92" s="126"/>
      <c r="UMX92" s="126"/>
      <c r="UMY92" s="126"/>
      <c r="UMZ92" s="126"/>
      <c r="UNA92" s="126"/>
      <c r="UNB92" s="126"/>
      <c r="UNC92" s="126"/>
      <c r="UND92" s="126"/>
      <c r="UNE92" s="126"/>
      <c r="UNF92" s="126"/>
      <c r="UNG92" s="126"/>
      <c r="UNH92" s="126"/>
      <c r="UNI92" s="126"/>
      <c r="UNJ92" s="126"/>
      <c r="UNK92" s="126"/>
      <c r="UNL92" s="126"/>
      <c r="UNM92" s="126"/>
      <c r="UNN92" s="126"/>
      <c r="UNO92" s="126"/>
      <c r="UNP92" s="126"/>
      <c r="UNQ92" s="126"/>
      <c r="UNR92" s="126"/>
      <c r="UNS92" s="126"/>
      <c r="UNT92" s="126"/>
      <c r="UNU92" s="126"/>
      <c r="UNV92" s="126"/>
      <c r="UNW92" s="126"/>
      <c r="UNX92" s="126"/>
      <c r="UNY92" s="126"/>
      <c r="UNZ92" s="126"/>
      <c r="UOA92" s="126"/>
      <c r="UOB92" s="126"/>
      <c r="UOC92" s="126"/>
      <c r="UOD92" s="126"/>
      <c r="UOE92" s="126"/>
      <c r="UOF92" s="126"/>
      <c r="UOG92" s="126"/>
      <c r="UOH92" s="126"/>
      <c r="UOI92" s="126"/>
      <c r="UOJ92" s="126"/>
      <c r="UOK92" s="126"/>
      <c r="UOL92" s="126"/>
      <c r="UOM92" s="126"/>
      <c r="UON92" s="126"/>
      <c r="UOO92" s="126"/>
      <c r="UOP92" s="126"/>
      <c r="UOQ92" s="126"/>
      <c r="UOR92" s="126"/>
      <c r="UOS92" s="126"/>
      <c r="UOT92" s="126"/>
      <c r="UOU92" s="126"/>
      <c r="UOV92" s="126"/>
      <c r="UOW92" s="126"/>
      <c r="UOX92" s="126"/>
      <c r="UOY92" s="126"/>
      <c r="UOZ92" s="126"/>
      <c r="UPA92" s="126"/>
      <c r="UPB92" s="126"/>
      <c r="UPC92" s="126"/>
      <c r="UPD92" s="126"/>
      <c r="UPE92" s="126"/>
      <c r="UPF92" s="126"/>
      <c r="UPG92" s="126"/>
      <c r="UPH92" s="126"/>
      <c r="UPI92" s="126"/>
      <c r="UPJ92" s="126"/>
      <c r="UPK92" s="126"/>
      <c r="UPL92" s="126"/>
      <c r="UPM92" s="126"/>
      <c r="UPN92" s="126"/>
      <c r="UPO92" s="126"/>
      <c r="UPP92" s="126"/>
      <c r="UPQ92" s="126"/>
      <c r="UPR92" s="126"/>
      <c r="UPS92" s="126"/>
      <c r="UPT92" s="126"/>
      <c r="UPU92" s="126"/>
      <c r="UPV92" s="126"/>
      <c r="UPW92" s="126"/>
      <c r="UPX92" s="126"/>
      <c r="UPY92" s="126"/>
      <c r="UPZ92" s="126"/>
      <c r="UQA92" s="126"/>
      <c r="UQB92" s="126"/>
      <c r="UQC92" s="126"/>
      <c r="UQD92" s="126"/>
      <c r="UQE92" s="126"/>
      <c r="UQF92" s="126"/>
      <c r="UQG92" s="126"/>
      <c r="UQH92" s="126"/>
      <c r="UQI92" s="126"/>
      <c r="UQJ92" s="126"/>
      <c r="UQK92" s="126"/>
      <c r="UQL92" s="126"/>
      <c r="UQM92" s="126"/>
      <c r="UQN92" s="126"/>
      <c r="UQO92" s="126"/>
      <c r="UQP92" s="126"/>
      <c r="UQQ92" s="126"/>
      <c r="UQR92" s="126"/>
      <c r="UQS92" s="126"/>
      <c r="UQT92" s="126"/>
      <c r="UQU92" s="126"/>
      <c r="UQV92" s="126"/>
      <c r="UQW92" s="126"/>
      <c r="UQX92" s="126"/>
      <c r="UQY92" s="126"/>
      <c r="UQZ92" s="126"/>
      <c r="URA92" s="126"/>
      <c r="URB92" s="126"/>
      <c r="URC92" s="126"/>
      <c r="URD92" s="126"/>
      <c r="URE92" s="126"/>
      <c r="URF92" s="126"/>
      <c r="URG92" s="126"/>
      <c r="URH92" s="126"/>
      <c r="URI92" s="126"/>
      <c r="URJ92" s="126"/>
      <c r="URK92" s="126"/>
      <c r="URL92" s="126"/>
      <c r="URM92" s="126"/>
      <c r="URN92" s="126"/>
      <c r="URO92" s="126"/>
      <c r="URP92" s="126"/>
      <c r="URQ92" s="126"/>
      <c r="URR92" s="126"/>
      <c r="URS92" s="126"/>
      <c r="URT92" s="126"/>
      <c r="URU92" s="126"/>
      <c r="URV92" s="126"/>
      <c r="URW92" s="126"/>
      <c r="URX92" s="126"/>
      <c r="URY92" s="126"/>
      <c r="URZ92" s="126"/>
      <c r="USA92" s="126"/>
      <c r="USB92" s="126"/>
      <c r="USC92" s="126"/>
      <c r="USD92" s="126"/>
      <c r="USE92" s="126"/>
      <c r="USF92" s="126"/>
      <c r="USG92" s="126"/>
      <c r="USH92" s="126"/>
      <c r="USI92" s="126"/>
      <c r="USJ92" s="126"/>
      <c r="USK92" s="126"/>
      <c r="USL92" s="126"/>
      <c r="USM92" s="126"/>
      <c r="USN92" s="126"/>
      <c r="USO92" s="126"/>
      <c r="USP92" s="126"/>
      <c r="USQ92" s="126"/>
      <c r="USR92" s="126"/>
      <c r="USS92" s="126"/>
      <c r="UST92" s="126"/>
      <c r="USU92" s="126"/>
      <c r="USV92" s="126"/>
      <c r="USW92" s="126"/>
      <c r="USX92" s="126"/>
      <c r="USY92" s="126"/>
      <c r="USZ92" s="126"/>
      <c r="UTA92" s="126"/>
      <c r="UTB92" s="126"/>
      <c r="UTC92" s="126"/>
      <c r="UTD92" s="126"/>
      <c r="UTE92" s="126"/>
      <c r="UTF92" s="126"/>
      <c r="UTG92" s="126"/>
      <c r="UTH92" s="126"/>
      <c r="UTI92" s="126"/>
      <c r="UTJ92" s="126"/>
      <c r="UTK92" s="126"/>
      <c r="UTL92" s="126"/>
      <c r="UTM92" s="126"/>
      <c r="UTN92" s="126"/>
      <c r="UTO92" s="126"/>
      <c r="UTP92" s="126"/>
      <c r="UTQ92" s="126"/>
      <c r="UTR92" s="126"/>
      <c r="UTS92" s="126"/>
      <c r="UTT92" s="126"/>
      <c r="UTU92" s="126"/>
      <c r="UTV92" s="126"/>
      <c r="UTW92" s="126"/>
      <c r="UTX92" s="126"/>
      <c r="UTY92" s="126"/>
      <c r="UTZ92" s="126"/>
      <c r="UUA92" s="126"/>
      <c r="UUB92" s="126"/>
      <c r="UUC92" s="126"/>
      <c r="UUD92" s="126"/>
      <c r="UUE92" s="126"/>
      <c r="UUF92" s="126"/>
      <c r="UUG92" s="126"/>
      <c r="UUH92" s="126"/>
      <c r="UUI92" s="126"/>
      <c r="UUJ92" s="126"/>
      <c r="UUK92" s="126"/>
      <c r="UUL92" s="126"/>
      <c r="UUM92" s="126"/>
      <c r="UUN92" s="126"/>
      <c r="UUO92" s="126"/>
      <c r="UUP92" s="126"/>
      <c r="UUQ92" s="126"/>
      <c r="UUR92" s="126"/>
      <c r="UUS92" s="126"/>
      <c r="UUT92" s="126"/>
      <c r="UUU92" s="126"/>
      <c r="UUV92" s="126"/>
      <c r="UUW92" s="126"/>
      <c r="UUX92" s="126"/>
      <c r="UUY92" s="126"/>
      <c r="UUZ92" s="126"/>
      <c r="UVA92" s="126"/>
      <c r="UVB92" s="126"/>
      <c r="UVC92" s="126"/>
      <c r="UVD92" s="126"/>
      <c r="UVE92" s="126"/>
      <c r="UVF92" s="126"/>
      <c r="UVG92" s="126"/>
      <c r="UVH92" s="126"/>
      <c r="UVI92" s="126"/>
      <c r="UVJ92" s="126"/>
      <c r="UVK92" s="126"/>
      <c r="UVL92" s="126"/>
      <c r="UVM92" s="126"/>
      <c r="UVN92" s="126"/>
      <c r="UVO92" s="126"/>
      <c r="UVP92" s="126"/>
      <c r="UVQ92" s="126"/>
      <c r="UVR92" s="126"/>
      <c r="UVS92" s="126"/>
      <c r="UVT92" s="126"/>
      <c r="UVU92" s="126"/>
      <c r="UVV92" s="126"/>
      <c r="UVW92" s="126"/>
      <c r="UVX92" s="126"/>
      <c r="UVY92" s="126"/>
      <c r="UVZ92" s="126"/>
      <c r="UWA92" s="126"/>
      <c r="UWB92" s="126"/>
      <c r="UWC92" s="126"/>
      <c r="UWD92" s="126"/>
      <c r="UWE92" s="126"/>
      <c r="UWF92" s="126"/>
      <c r="UWG92" s="126"/>
      <c r="UWH92" s="126"/>
      <c r="UWI92" s="126"/>
      <c r="UWJ92" s="126"/>
      <c r="UWK92" s="126"/>
      <c r="UWL92" s="126"/>
      <c r="UWM92" s="126"/>
      <c r="UWN92" s="126"/>
      <c r="UWO92" s="126"/>
      <c r="UWP92" s="126"/>
      <c r="UWQ92" s="126"/>
      <c r="UWR92" s="126"/>
      <c r="UWS92" s="126"/>
      <c r="UWT92" s="126"/>
      <c r="UWU92" s="126"/>
      <c r="UWV92" s="126"/>
      <c r="UWW92" s="126"/>
      <c r="UWX92" s="126"/>
      <c r="UWY92" s="126"/>
      <c r="UWZ92" s="126"/>
      <c r="UXA92" s="126"/>
      <c r="UXB92" s="126"/>
      <c r="UXC92" s="126"/>
      <c r="UXD92" s="126"/>
      <c r="UXE92" s="126"/>
      <c r="UXF92" s="126"/>
      <c r="UXG92" s="126"/>
      <c r="UXH92" s="126"/>
      <c r="UXI92" s="126"/>
      <c r="UXJ92" s="126"/>
      <c r="UXK92" s="126"/>
      <c r="UXL92" s="126"/>
      <c r="UXM92" s="126"/>
      <c r="UXN92" s="126"/>
      <c r="UXO92" s="126"/>
      <c r="UXP92" s="126"/>
      <c r="UXQ92" s="126"/>
      <c r="UXR92" s="126"/>
      <c r="UXS92" s="126"/>
      <c r="UXT92" s="126"/>
      <c r="UXU92" s="126"/>
      <c r="UXV92" s="126"/>
      <c r="UXW92" s="126"/>
      <c r="UXX92" s="126"/>
      <c r="UXY92" s="126"/>
      <c r="UXZ92" s="126"/>
      <c r="UYA92" s="126"/>
      <c r="UYB92" s="126"/>
      <c r="UYC92" s="126"/>
      <c r="UYD92" s="126"/>
      <c r="UYE92" s="126"/>
      <c r="UYF92" s="126"/>
      <c r="UYG92" s="126"/>
      <c r="UYH92" s="126"/>
      <c r="UYI92" s="126"/>
      <c r="UYJ92" s="126"/>
      <c r="UYK92" s="126"/>
      <c r="UYL92" s="126"/>
      <c r="UYM92" s="126"/>
      <c r="UYN92" s="126"/>
      <c r="UYO92" s="126"/>
      <c r="UYP92" s="126"/>
      <c r="UYQ92" s="126"/>
      <c r="UYR92" s="126"/>
      <c r="UYS92" s="126"/>
      <c r="UYT92" s="126"/>
      <c r="UYU92" s="126"/>
      <c r="UYV92" s="126"/>
      <c r="UYW92" s="126"/>
      <c r="UYX92" s="126"/>
      <c r="UYY92" s="126"/>
      <c r="UYZ92" s="126"/>
      <c r="UZA92" s="126"/>
      <c r="UZB92" s="126"/>
      <c r="UZC92" s="126"/>
      <c r="UZD92" s="126"/>
      <c r="UZE92" s="126"/>
      <c r="UZF92" s="126"/>
      <c r="UZG92" s="126"/>
      <c r="UZH92" s="126"/>
      <c r="UZI92" s="126"/>
      <c r="UZJ92" s="126"/>
      <c r="UZK92" s="126"/>
      <c r="UZL92" s="126"/>
      <c r="UZM92" s="126"/>
      <c r="UZN92" s="126"/>
      <c r="UZO92" s="126"/>
      <c r="UZP92" s="126"/>
      <c r="UZQ92" s="126"/>
      <c r="UZR92" s="126"/>
      <c r="UZS92" s="126"/>
      <c r="UZT92" s="126"/>
      <c r="UZU92" s="126"/>
      <c r="UZV92" s="126"/>
      <c r="UZW92" s="126"/>
      <c r="UZX92" s="126"/>
      <c r="UZY92" s="126"/>
      <c r="UZZ92" s="126"/>
      <c r="VAA92" s="126"/>
      <c r="VAB92" s="126"/>
      <c r="VAC92" s="126"/>
      <c r="VAD92" s="126"/>
      <c r="VAE92" s="126"/>
      <c r="VAF92" s="126"/>
      <c r="VAG92" s="126"/>
      <c r="VAH92" s="126"/>
      <c r="VAI92" s="126"/>
      <c r="VAJ92" s="126"/>
      <c r="VAK92" s="126"/>
      <c r="VAL92" s="126"/>
      <c r="VAM92" s="126"/>
      <c r="VAN92" s="126"/>
      <c r="VAO92" s="126"/>
      <c r="VAP92" s="126"/>
      <c r="VAQ92" s="126"/>
      <c r="VAR92" s="126"/>
      <c r="VAS92" s="126"/>
      <c r="VAT92" s="126"/>
      <c r="VAU92" s="126"/>
      <c r="VAV92" s="126"/>
      <c r="VAW92" s="126"/>
      <c r="VAX92" s="126"/>
      <c r="VAY92" s="126"/>
      <c r="VAZ92" s="126"/>
      <c r="VBA92" s="126"/>
      <c r="VBB92" s="126"/>
      <c r="VBC92" s="126"/>
      <c r="VBD92" s="126"/>
      <c r="VBE92" s="126"/>
      <c r="VBF92" s="126"/>
      <c r="VBG92" s="126"/>
      <c r="VBH92" s="126"/>
      <c r="VBI92" s="126"/>
      <c r="VBJ92" s="126"/>
      <c r="VBK92" s="126"/>
      <c r="VBL92" s="126"/>
      <c r="VBM92" s="126"/>
      <c r="VBN92" s="126"/>
      <c r="VBO92" s="126"/>
      <c r="VBP92" s="126"/>
      <c r="VBQ92" s="126"/>
      <c r="VBR92" s="126"/>
      <c r="VBS92" s="126"/>
      <c r="VBT92" s="126"/>
      <c r="VBU92" s="126"/>
      <c r="VBV92" s="126"/>
      <c r="VBW92" s="126"/>
      <c r="VBX92" s="126"/>
      <c r="VBY92" s="126"/>
      <c r="VBZ92" s="126"/>
      <c r="VCA92" s="126"/>
      <c r="VCB92" s="126"/>
      <c r="VCC92" s="126"/>
      <c r="VCD92" s="126"/>
      <c r="VCE92" s="126"/>
      <c r="VCF92" s="126"/>
      <c r="VCG92" s="126"/>
      <c r="VCH92" s="126"/>
      <c r="VCI92" s="126"/>
      <c r="VCJ92" s="126"/>
      <c r="VCK92" s="126"/>
      <c r="VCL92" s="126"/>
      <c r="VCM92" s="126"/>
      <c r="VCN92" s="126"/>
      <c r="VCO92" s="126"/>
      <c r="VCP92" s="126"/>
      <c r="VCQ92" s="126"/>
      <c r="VCR92" s="126"/>
      <c r="VCS92" s="126"/>
      <c r="VCT92" s="126"/>
      <c r="VCU92" s="126"/>
      <c r="VCV92" s="126"/>
      <c r="VCW92" s="126"/>
      <c r="VCX92" s="126"/>
      <c r="VCY92" s="126"/>
      <c r="VCZ92" s="126"/>
      <c r="VDA92" s="126"/>
      <c r="VDB92" s="126"/>
      <c r="VDC92" s="126"/>
      <c r="VDD92" s="126"/>
      <c r="VDE92" s="126"/>
      <c r="VDF92" s="126"/>
      <c r="VDG92" s="126"/>
      <c r="VDH92" s="126"/>
      <c r="VDI92" s="126"/>
      <c r="VDJ92" s="126"/>
      <c r="VDK92" s="126"/>
      <c r="VDL92" s="126"/>
      <c r="VDM92" s="126"/>
      <c r="VDN92" s="126"/>
      <c r="VDO92" s="126"/>
      <c r="VDP92" s="126"/>
      <c r="VDQ92" s="126"/>
      <c r="VDR92" s="126"/>
      <c r="VDS92" s="126"/>
      <c r="VDT92" s="126"/>
      <c r="VDU92" s="126"/>
      <c r="VDV92" s="126"/>
      <c r="VDW92" s="126"/>
      <c r="VDX92" s="126"/>
      <c r="VDY92" s="126"/>
      <c r="VDZ92" s="126"/>
      <c r="VEA92" s="126"/>
      <c r="VEB92" s="126"/>
      <c r="VEC92" s="126"/>
      <c r="VED92" s="126"/>
      <c r="VEE92" s="126"/>
      <c r="VEF92" s="126"/>
      <c r="VEG92" s="126"/>
      <c r="VEH92" s="126"/>
      <c r="VEI92" s="126"/>
      <c r="VEJ92" s="126"/>
      <c r="VEK92" s="126"/>
      <c r="VEL92" s="126"/>
      <c r="VEM92" s="126"/>
      <c r="VEN92" s="126"/>
      <c r="VEO92" s="126"/>
      <c r="VEP92" s="126"/>
      <c r="VEQ92" s="126"/>
      <c r="VER92" s="126"/>
      <c r="VES92" s="126"/>
      <c r="VET92" s="126"/>
      <c r="VEU92" s="126"/>
      <c r="VEV92" s="126"/>
      <c r="VEW92" s="126"/>
      <c r="VEX92" s="126"/>
      <c r="VEY92" s="126"/>
      <c r="VEZ92" s="126"/>
      <c r="VFA92" s="126"/>
      <c r="VFB92" s="126"/>
      <c r="VFC92" s="126"/>
      <c r="VFD92" s="126"/>
      <c r="VFE92" s="126"/>
      <c r="VFF92" s="126"/>
      <c r="VFG92" s="126"/>
      <c r="VFH92" s="126"/>
      <c r="VFI92" s="126"/>
      <c r="VFJ92" s="126"/>
      <c r="VFK92" s="126"/>
      <c r="VFL92" s="126"/>
      <c r="VFM92" s="126"/>
      <c r="VFN92" s="126"/>
      <c r="VFO92" s="126"/>
      <c r="VFP92" s="126"/>
      <c r="VFQ92" s="126"/>
      <c r="VFR92" s="126"/>
      <c r="VFS92" s="126"/>
      <c r="VFT92" s="126"/>
      <c r="VFU92" s="126"/>
      <c r="VFV92" s="126"/>
      <c r="VFW92" s="126"/>
      <c r="VFX92" s="126"/>
      <c r="VFY92" s="126"/>
      <c r="VFZ92" s="126"/>
      <c r="VGA92" s="126"/>
      <c r="VGB92" s="126"/>
      <c r="VGC92" s="126"/>
      <c r="VGD92" s="126"/>
      <c r="VGE92" s="126"/>
      <c r="VGF92" s="126"/>
      <c r="VGG92" s="126"/>
      <c r="VGH92" s="126"/>
      <c r="VGI92" s="126"/>
      <c r="VGJ92" s="126"/>
      <c r="VGK92" s="126"/>
      <c r="VGL92" s="126"/>
      <c r="VGM92" s="126"/>
      <c r="VGN92" s="126"/>
      <c r="VGO92" s="126"/>
      <c r="VGP92" s="126"/>
      <c r="VGQ92" s="126"/>
      <c r="VGR92" s="126"/>
      <c r="VGS92" s="126"/>
      <c r="VGT92" s="126"/>
      <c r="VGU92" s="126"/>
      <c r="VGV92" s="126"/>
      <c r="VGW92" s="126"/>
      <c r="VGX92" s="126"/>
      <c r="VGY92" s="126"/>
      <c r="VGZ92" s="126"/>
      <c r="VHA92" s="126"/>
      <c r="VHB92" s="126"/>
      <c r="VHC92" s="126"/>
      <c r="VHD92" s="126"/>
      <c r="VHE92" s="126"/>
      <c r="VHF92" s="126"/>
      <c r="VHG92" s="126"/>
      <c r="VHH92" s="126"/>
      <c r="VHI92" s="126"/>
      <c r="VHJ92" s="126"/>
      <c r="VHK92" s="126"/>
      <c r="VHL92" s="126"/>
      <c r="VHM92" s="126"/>
      <c r="VHN92" s="126"/>
      <c r="VHO92" s="126"/>
      <c r="VHP92" s="126"/>
      <c r="VHQ92" s="126"/>
      <c r="VHR92" s="126"/>
      <c r="VHS92" s="126"/>
      <c r="VHT92" s="126"/>
      <c r="VHU92" s="126"/>
      <c r="VHV92" s="126"/>
      <c r="VHW92" s="126"/>
      <c r="VHX92" s="126"/>
      <c r="VHY92" s="126"/>
      <c r="VHZ92" s="126"/>
      <c r="VIA92" s="126"/>
      <c r="VIB92" s="126"/>
      <c r="VIC92" s="126"/>
      <c r="VID92" s="126"/>
      <c r="VIE92" s="126"/>
      <c r="VIF92" s="126"/>
      <c r="VIG92" s="126"/>
      <c r="VIH92" s="126"/>
      <c r="VII92" s="126"/>
      <c r="VIJ92" s="126"/>
      <c r="VIK92" s="126"/>
      <c r="VIL92" s="126"/>
      <c r="VIM92" s="126"/>
      <c r="VIN92" s="126"/>
      <c r="VIO92" s="126"/>
      <c r="VIP92" s="126"/>
      <c r="VIQ92" s="126"/>
      <c r="VIR92" s="126"/>
      <c r="VIS92" s="126"/>
      <c r="VIT92" s="126"/>
      <c r="VIU92" s="126"/>
      <c r="VIV92" s="126"/>
      <c r="VIW92" s="126"/>
      <c r="VIX92" s="126"/>
      <c r="VIY92" s="126"/>
      <c r="VIZ92" s="126"/>
      <c r="VJA92" s="126"/>
      <c r="VJB92" s="126"/>
      <c r="VJC92" s="126"/>
      <c r="VJD92" s="126"/>
      <c r="VJE92" s="126"/>
      <c r="VJF92" s="126"/>
      <c r="VJG92" s="126"/>
      <c r="VJH92" s="126"/>
      <c r="VJI92" s="126"/>
      <c r="VJJ92" s="126"/>
      <c r="VJK92" s="126"/>
      <c r="VJL92" s="126"/>
      <c r="VJM92" s="126"/>
      <c r="VJN92" s="126"/>
      <c r="VJO92" s="126"/>
      <c r="VJP92" s="126"/>
      <c r="VJQ92" s="126"/>
      <c r="VJR92" s="126"/>
      <c r="VJS92" s="126"/>
      <c r="VJT92" s="126"/>
      <c r="VJU92" s="126"/>
      <c r="VJV92" s="126"/>
      <c r="VJW92" s="126"/>
      <c r="VJX92" s="126"/>
      <c r="VJY92" s="126"/>
      <c r="VJZ92" s="126"/>
      <c r="VKA92" s="126"/>
      <c r="VKB92" s="126"/>
      <c r="VKC92" s="126"/>
      <c r="VKD92" s="126"/>
      <c r="VKE92" s="126"/>
      <c r="VKF92" s="126"/>
      <c r="VKG92" s="126"/>
      <c r="VKH92" s="126"/>
      <c r="VKI92" s="126"/>
      <c r="VKJ92" s="126"/>
      <c r="VKK92" s="126"/>
      <c r="VKL92" s="126"/>
      <c r="VKM92" s="126"/>
      <c r="VKN92" s="126"/>
      <c r="VKO92" s="126"/>
      <c r="VKP92" s="126"/>
      <c r="VKQ92" s="126"/>
      <c r="VKR92" s="126"/>
      <c r="VKS92" s="126"/>
      <c r="VKT92" s="126"/>
      <c r="VKU92" s="126"/>
      <c r="VKV92" s="126"/>
      <c r="VKW92" s="126"/>
      <c r="VKX92" s="126"/>
      <c r="VKY92" s="126"/>
      <c r="VKZ92" s="126"/>
      <c r="VLA92" s="126"/>
      <c r="VLB92" s="126"/>
      <c r="VLC92" s="126"/>
      <c r="VLD92" s="126"/>
      <c r="VLE92" s="126"/>
      <c r="VLF92" s="126"/>
      <c r="VLG92" s="126"/>
      <c r="VLH92" s="126"/>
      <c r="VLI92" s="126"/>
      <c r="VLJ92" s="126"/>
      <c r="VLK92" s="126"/>
      <c r="VLL92" s="126"/>
      <c r="VLM92" s="126"/>
      <c r="VLN92" s="126"/>
      <c r="VLO92" s="126"/>
      <c r="VLP92" s="126"/>
      <c r="VLQ92" s="126"/>
      <c r="VLR92" s="126"/>
      <c r="VLS92" s="126"/>
      <c r="VLT92" s="126"/>
      <c r="VLU92" s="126"/>
      <c r="VLV92" s="126"/>
      <c r="VLW92" s="126"/>
      <c r="VLX92" s="126"/>
      <c r="VLY92" s="126"/>
      <c r="VLZ92" s="126"/>
      <c r="VMA92" s="126"/>
      <c r="VMB92" s="126"/>
      <c r="VMC92" s="126"/>
      <c r="VMD92" s="126"/>
      <c r="VME92" s="126"/>
      <c r="VMF92" s="126"/>
      <c r="VMG92" s="126"/>
      <c r="VMH92" s="126"/>
      <c r="VMI92" s="126"/>
      <c r="VMJ92" s="126"/>
      <c r="VMK92" s="126"/>
      <c r="VML92" s="126"/>
      <c r="VMM92" s="126"/>
      <c r="VMN92" s="126"/>
      <c r="VMO92" s="126"/>
      <c r="VMP92" s="126"/>
      <c r="VMQ92" s="126"/>
      <c r="VMR92" s="126"/>
      <c r="VMS92" s="126"/>
      <c r="VMT92" s="126"/>
      <c r="VMU92" s="126"/>
      <c r="VMV92" s="126"/>
      <c r="VMW92" s="126"/>
      <c r="VMX92" s="126"/>
      <c r="VMY92" s="126"/>
      <c r="VMZ92" s="126"/>
      <c r="VNA92" s="126"/>
      <c r="VNB92" s="126"/>
      <c r="VNC92" s="126"/>
      <c r="VND92" s="126"/>
      <c r="VNE92" s="126"/>
      <c r="VNF92" s="126"/>
      <c r="VNG92" s="126"/>
      <c r="VNH92" s="126"/>
      <c r="VNI92" s="126"/>
      <c r="VNJ92" s="126"/>
      <c r="VNK92" s="126"/>
      <c r="VNL92" s="126"/>
      <c r="VNM92" s="126"/>
      <c r="VNN92" s="126"/>
      <c r="VNO92" s="126"/>
      <c r="VNP92" s="126"/>
      <c r="VNQ92" s="126"/>
      <c r="VNR92" s="126"/>
      <c r="VNS92" s="126"/>
      <c r="VNT92" s="126"/>
      <c r="VNU92" s="126"/>
      <c r="VNV92" s="126"/>
      <c r="VNW92" s="126"/>
      <c r="VNX92" s="126"/>
      <c r="VNY92" s="126"/>
      <c r="VNZ92" s="126"/>
      <c r="VOA92" s="126"/>
      <c r="VOB92" s="126"/>
      <c r="VOC92" s="126"/>
      <c r="VOD92" s="126"/>
      <c r="VOE92" s="126"/>
      <c r="VOF92" s="126"/>
      <c r="VOG92" s="126"/>
      <c r="VOH92" s="126"/>
      <c r="VOI92" s="126"/>
      <c r="VOJ92" s="126"/>
      <c r="VOK92" s="126"/>
      <c r="VOL92" s="126"/>
      <c r="VOM92" s="126"/>
      <c r="VON92" s="126"/>
      <c r="VOO92" s="126"/>
      <c r="VOP92" s="126"/>
      <c r="VOQ92" s="126"/>
      <c r="VOR92" s="126"/>
      <c r="VOS92" s="126"/>
      <c r="VOT92" s="126"/>
      <c r="VOU92" s="126"/>
      <c r="VOV92" s="126"/>
      <c r="VOW92" s="126"/>
      <c r="VOX92" s="126"/>
      <c r="VOY92" s="126"/>
      <c r="VOZ92" s="126"/>
      <c r="VPA92" s="126"/>
      <c r="VPB92" s="126"/>
      <c r="VPC92" s="126"/>
      <c r="VPD92" s="126"/>
      <c r="VPE92" s="126"/>
      <c r="VPF92" s="126"/>
      <c r="VPG92" s="126"/>
      <c r="VPH92" s="126"/>
      <c r="VPI92" s="126"/>
      <c r="VPJ92" s="126"/>
      <c r="VPK92" s="126"/>
      <c r="VPL92" s="126"/>
      <c r="VPM92" s="126"/>
      <c r="VPN92" s="126"/>
      <c r="VPO92" s="126"/>
      <c r="VPP92" s="126"/>
      <c r="VPQ92" s="126"/>
      <c r="VPR92" s="126"/>
      <c r="VPS92" s="126"/>
      <c r="VPT92" s="126"/>
      <c r="VPU92" s="126"/>
      <c r="VPV92" s="126"/>
      <c r="VPW92" s="126"/>
      <c r="VPX92" s="126"/>
      <c r="VPY92" s="126"/>
      <c r="VPZ92" s="126"/>
      <c r="VQA92" s="126"/>
      <c r="VQB92" s="126"/>
      <c r="VQC92" s="126"/>
      <c r="VQD92" s="126"/>
      <c r="VQE92" s="126"/>
      <c r="VQF92" s="126"/>
      <c r="VQG92" s="126"/>
      <c r="VQH92" s="126"/>
      <c r="VQI92" s="126"/>
      <c r="VQJ92" s="126"/>
      <c r="VQK92" s="126"/>
      <c r="VQL92" s="126"/>
      <c r="VQM92" s="126"/>
      <c r="VQN92" s="126"/>
      <c r="VQO92" s="126"/>
      <c r="VQP92" s="126"/>
      <c r="VQQ92" s="126"/>
      <c r="VQR92" s="126"/>
      <c r="VQS92" s="126"/>
      <c r="VQT92" s="126"/>
      <c r="VQU92" s="126"/>
      <c r="VQV92" s="126"/>
      <c r="VQW92" s="126"/>
      <c r="VQX92" s="126"/>
      <c r="VQY92" s="126"/>
      <c r="VQZ92" s="126"/>
      <c r="VRA92" s="126"/>
      <c r="VRB92" s="126"/>
      <c r="VRC92" s="126"/>
      <c r="VRD92" s="126"/>
      <c r="VRE92" s="126"/>
      <c r="VRF92" s="126"/>
      <c r="VRG92" s="126"/>
      <c r="VRH92" s="126"/>
      <c r="VRI92" s="126"/>
      <c r="VRJ92" s="126"/>
      <c r="VRK92" s="126"/>
      <c r="VRL92" s="126"/>
      <c r="VRM92" s="126"/>
      <c r="VRN92" s="126"/>
      <c r="VRO92" s="126"/>
      <c r="VRP92" s="126"/>
      <c r="VRQ92" s="126"/>
      <c r="VRR92" s="126"/>
      <c r="VRS92" s="126"/>
      <c r="VRT92" s="126"/>
      <c r="VRU92" s="126"/>
      <c r="VRV92" s="126"/>
      <c r="VRW92" s="126"/>
      <c r="VRX92" s="126"/>
      <c r="VRY92" s="126"/>
      <c r="VRZ92" s="126"/>
      <c r="VSA92" s="126"/>
      <c r="VSB92" s="126"/>
      <c r="VSC92" s="126"/>
      <c r="VSD92" s="126"/>
      <c r="VSE92" s="126"/>
      <c r="VSF92" s="126"/>
      <c r="VSG92" s="126"/>
      <c r="VSH92" s="126"/>
      <c r="VSI92" s="126"/>
      <c r="VSJ92" s="126"/>
      <c r="VSK92" s="126"/>
      <c r="VSL92" s="126"/>
      <c r="VSM92" s="126"/>
      <c r="VSN92" s="126"/>
      <c r="VSO92" s="126"/>
      <c r="VSP92" s="126"/>
      <c r="VSQ92" s="126"/>
      <c r="VSR92" s="126"/>
      <c r="VSS92" s="126"/>
      <c r="VST92" s="126"/>
      <c r="VSU92" s="126"/>
      <c r="VSV92" s="126"/>
      <c r="VSW92" s="126"/>
      <c r="VSX92" s="126"/>
      <c r="VSY92" s="126"/>
      <c r="VSZ92" s="126"/>
      <c r="VTA92" s="126"/>
      <c r="VTB92" s="126"/>
      <c r="VTC92" s="126"/>
      <c r="VTD92" s="126"/>
      <c r="VTE92" s="126"/>
      <c r="VTF92" s="126"/>
      <c r="VTG92" s="126"/>
      <c r="VTH92" s="126"/>
      <c r="VTI92" s="126"/>
      <c r="VTJ92" s="126"/>
      <c r="VTK92" s="126"/>
      <c r="VTL92" s="126"/>
      <c r="VTM92" s="126"/>
      <c r="VTN92" s="126"/>
      <c r="VTO92" s="126"/>
      <c r="VTP92" s="126"/>
      <c r="VTQ92" s="126"/>
      <c r="VTR92" s="126"/>
      <c r="VTS92" s="126"/>
      <c r="VTT92" s="126"/>
      <c r="VTU92" s="126"/>
      <c r="VTV92" s="126"/>
      <c r="VTW92" s="126"/>
      <c r="VTX92" s="126"/>
      <c r="VTY92" s="126"/>
      <c r="VTZ92" s="126"/>
      <c r="VUA92" s="126"/>
      <c r="VUB92" s="126"/>
      <c r="VUC92" s="126"/>
      <c r="VUD92" s="126"/>
      <c r="VUE92" s="126"/>
      <c r="VUF92" s="126"/>
      <c r="VUG92" s="126"/>
      <c r="VUH92" s="126"/>
      <c r="VUI92" s="126"/>
      <c r="VUJ92" s="126"/>
      <c r="VUK92" s="126"/>
      <c r="VUL92" s="126"/>
      <c r="VUM92" s="126"/>
      <c r="VUN92" s="126"/>
      <c r="VUO92" s="126"/>
      <c r="VUP92" s="126"/>
      <c r="VUQ92" s="126"/>
      <c r="VUR92" s="126"/>
      <c r="VUS92" s="126"/>
      <c r="VUT92" s="126"/>
      <c r="VUU92" s="126"/>
      <c r="VUV92" s="126"/>
      <c r="VUW92" s="126"/>
      <c r="VUX92" s="126"/>
      <c r="VUY92" s="126"/>
      <c r="VUZ92" s="126"/>
      <c r="VVA92" s="126"/>
      <c r="VVB92" s="126"/>
      <c r="VVC92" s="126"/>
      <c r="VVD92" s="126"/>
      <c r="VVE92" s="126"/>
      <c r="VVF92" s="126"/>
      <c r="VVG92" s="126"/>
      <c r="VVH92" s="126"/>
      <c r="VVI92" s="126"/>
      <c r="VVJ92" s="126"/>
      <c r="VVK92" s="126"/>
      <c r="VVL92" s="126"/>
      <c r="VVM92" s="126"/>
      <c r="VVN92" s="126"/>
      <c r="VVO92" s="126"/>
      <c r="VVP92" s="126"/>
      <c r="VVQ92" s="126"/>
      <c r="VVR92" s="126"/>
      <c r="VVS92" s="126"/>
      <c r="VVT92" s="126"/>
      <c r="VVU92" s="126"/>
      <c r="VVV92" s="126"/>
      <c r="VVW92" s="126"/>
      <c r="VVX92" s="126"/>
      <c r="VVY92" s="126"/>
      <c r="VVZ92" s="126"/>
      <c r="VWA92" s="126"/>
      <c r="VWB92" s="126"/>
      <c r="VWC92" s="126"/>
      <c r="VWD92" s="126"/>
      <c r="VWE92" s="126"/>
      <c r="VWF92" s="126"/>
      <c r="VWG92" s="126"/>
      <c r="VWH92" s="126"/>
      <c r="VWI92" s="126"/>
      <c r="VWJ92" s="126"/>
      <c r="VWK92" s="126"/>
      <c r="VWL92" s="126"/>
      <c r="VWM92" s="126"/>
      <c r="VWN92" s="126"/>
      <c r="VWO92" s="126"/>
      <c r="VWP92" s="126"/>
      <c r="VWQ92" s="126"/>
      <c r="VWR92" s="126"/>
      <c r="VWS92" s="126"/>
      <c r="VWT92" s="126"/>
      <c r="VWU92" s="126"/>
      <c r="VWV92" s="126"/>
      <c r="VWW92" s="126"/>
      <c r="VWX92" s="126"/>
      <c r="VWY92" s="126"/>
      <c r="VWZ92" s="126"/>
      <c r="VXA92" s="126"/>
      <c r="VXB92" s="126"/>
      <c r="VXC92" s="126"/>
      <c r="VXD92" s="126"/>
      <c r="VXE92" s="126"/>
      <c r="VXF92" s="126"/>
      <c r="VXG92" s="126"/>
      <c r="VXH92" s="126"/>
      <c r="VXI92" s="126"/>
      <c r="VXJ92" s="126"/>
      <c r="VXK92" s="126"/>
      <c r="VXL92" s="126"/>
      <c r="VXM92" s="126"/>
      <c r="VXN92" s="126"/>
      <c r="VXO92" s="126"/>
      <c r="VXP92" s="126"/>
      <c r="VXQ92" s="126"/>
      <c r="VXR92" s="126"/>
      <c r="VXS92" s="126"/>
      <c r="VXT92" s="126"/>
      <c r="VXU92" s="126"/>
      <c r="VXV92" s="126"/>
      <c r="VXW92" s="126"/>
      <c r="VXX92" s="126"/>
      <c r="VXY92" s="126"/>
      <c r="VXZ92" s="126"/>
      <c r="VYA92" s="126"/>
      <c r="VYB92" s="126"/>
      <c r="VYC92" s="126"/>
      <c r="VYD92" s="126"/>
      <c r="VYE92" s="126"/>
      <c r="VYF92" s="126"/>
      <c r="VYG92" s="126"/>
      <c r="VYH92" s="126"/>
      <c r="VYI92" s="126"/>
      <c r="VYJ92" s="126"/>
      <c r="VYK92" s="126"/>
      <c r="VYL92" s="126"/>
      <c r="VYM92" s="126"/>
      <c r="VYN92" s="126"/>
      <c r="VYO92" s="126"/>
      <c r="VYP92" s="126"/>
      <c r="VYQ92" s="126"/>
      <c r="VYR92" s="126"/>
      <c r="VYS92" s="126"/>
      <c r="VYT92" s="126"/>
      <c r="VYU92" s="126"/>
      <c r="VYV92" s="126"/>
      <c r="VYW92" s="126"/>
      <c r="VYX92" s="126"/>
      <c r="VYY92" s="126"/>
      <c r="VYZ92" s="126"/>
      <c r="VZA92" s="126"/>
      <c r="VZB92" s="126"/>
      <c r="VZC92" s="126"/>
      <c r="VZD92" s="126"/>
      <c r="VZE92" s="126"/>
      <c r="VZF92" s="126"/>
      <c r="VZG92" s="126"/>
      <c r="VZH92" s="126"/>
      <c r="VZI92" s="126"/>
      <c r="VZJ92" s="126"/>
      <c r="VZK92" s="126"/>
      <c r="VZL92" s="126"/>
      <c r="VZM92" s="126"/>
      <c r="VZN92" s="126"/>
      <c r="VZO92" s="126"/>
      <c r="VZP92" s="126"/>
      <c r="VZQ92" s="126"/>
      <c r="VZR92" s="126"/>
      <c r="VZS92" s="126"/>
      <c r="VZT92" s="126"/>
      <c r="VZU92" s="126"/>
      <c r="VZV92" s="126"/>
      <c r="VZW92" s="126"/>
      <c r="VZX92" s="126"/>
      <c r="VZY92" s="126"/>
      <c r="VZZ92" s="126"/>
      <c r="WAA92" s="126"/>
      <c r="WAB92" s="126"/>
      <c r="WAC92" s="126"/>
      <c r="WAD92" s="126"/>
      <c r="WAE92" s="126"/>
      <c r="WAF92" s="126"/>
      <c r="WAG92" s="126"/>
      <c r="WAH92" s="126"/>
      <c r="WAI92" s="126"/>
      <c r="WAJ92" s="126"/>
      <c r="WAK92" s="126"/>
      <c r="WAL92" s="126"/>
      <c r="WAM92" s="126"/>
      <c r="WAN92" s="126"/>
      <c r="WAO92" s="126"/>
      <c r="WAP92" s="126"/>
      <c r="WAQ92" s="126"/>
      <c r="WAR92" s="126"/>
      <c r="WAS92" s="126"/>
      <c r="WAT92" s="126"/>
      <c r="WAU92" s="126"/>
      <c r="WAV92" s="126"/>
      <c r="WAW92" s="126"/>
      <c r="WAX92" s="126"/>
      <c r="WAY92" s="126"/>
      <c r="WAZ92" s="126"/>
      <c r="WBA92" s="126"/>
      <c r="WBB92" s="126"/>
      <c r="WBC92" s="126"/>
      <c r="WBD92" s="126"/>
      <c r="WBE92" s="126"/>
      <c r="WBF92" s="126"/>
      <c r="WBG92" s="126"/>
      <c r="WBH92" s="126"/>
      <c r="WBI92" s="126"/>
      <c r="WBJ92" s="126"/>
      <c r="WBK92" s="126"/>
      <c r="WBL92" s="126"/>
      <c r="WBM92" s="126"/>
      <c r="WBN92" s="126"/>
      <c r="WBO92" s="126"/>
      <c r="WBP92" s="126"/>
      <c r="WBQ92" s="126"/>
      <c r="WBR92" s="126"/>
      <c r="WBS92" s="126"/>
      <c r="WBT92" s="126"/>
      <c r="WBU92" s="126"/>
      <c r="WBV92" s="126"/>
      <c r="WBW92" s="126"/>
      <c r="WBX92" s="126"/>
      <c r="WBY92" s="126"/>
      <c r="WBZ92" s="126"/>
      <c r="WCA92" s="126"/>
      <c r="WCB92" s="126"/>
      <c r="WCC92" s="126"/>
      <c r="WCD92" s="126"/>
      <c r="WCE92" s="126"/>
      <c r="WCF92" s="126"/>
      <c r="WCG92" s="126"/>
      <c r="WCH92" s="126"/>
      <c r="WCI92" s="126"/>
      <c r="WCJ92" s="126"/>
      <c r="WCK92" s="126"/>
      <c r="WCL92" s="126"/>
      <c r="WCM92" s="126"/>
      <c r="WCN92" s="126"/>
      <c r="WCO92" s="126"/>
      <c r="WCP92" s="126"/>
      <c r="WCQ92" s="126"/>
      <c r="WCR92" s="126"/>
      <c r="WCS92" s="126"/>
      <c r="WCT92" s="126"/>
      <c r="WCU92" s="126"/>
      <c r="WCV92" s="126"/>
      <c r="WCW92" s="126"/>
      <c r="WCX92" s="126"/>
      <c r="WCY92" s="126"/>
      <c r="WCZ92" s="126"/>
      <c r="WDA92" s="126"/>
      <c r="WDB92" s="126"/>
      <c r="WDC92" s="126"/>
      <c r="WDD92" s="126"/>
      <c r="WDE92" s="126"/>
      <c r="WDF92" s="126"/>
      <c r="WDG92" s="126"/>
      <c r="WDH92" s="126"/>
      <c r="WDI92" s="126"/>
      <c r="WDJ92" s="126"/>
      <c r="WDK92" s="126"/>
      <c r="WDL92" s="126"/>
      <c r="WDM92" s="126"/>
      <c r="WDN92" s="126"/>
      <c r="WDO92" s="126"/>
      <c r="WDP92" s="126"/>
      <c r="WDQ92" s="126"/>
      <c r="WDR92" s="126"/>
      <c r="WDS92" s="126"/>
      <c r="WDT92" s="126"/>
      <c r="WDU92" s="126"/>
      <c r="WDV92" s="126"/>
      <c r="WDW92" s="126"/>
      <c r="WDX92" s="126"/>
      <c r="WDY92" s="126"/>
      <c r="WDZ92" s="126"/>
      <c r="WEA92" s="126"/>
      <c r="WEB92" s="126"/>
      <c r="WEC92" s="126"/>
      <c r="WED92" s="126"/>
      <c r="WEE92" s="126"/>
      <c r="WEF92" s="126"/>
      <c r="WEG92" s="126"/>
      <c r="WEH92" s="126"/>
      <c r="WEI92" s="126"/>
      <c r="WEJ92" s="126"/>
      <c r="WEK92" s="126"/>
      <c r="WEL92" s="126"/>
      <c r="WEM92" s="126"/>
      <c r="WEN92" s="126"/>
      <c r="WEO92" s="126"/>
      <c r="WEP92" s="126"/>
      <c r="WEQ92" s="126"/>
      <c r="WER92" s="126"/>
      <c r="WES92" s="126"/>
      <c r="WET92" s="126"/>
      <c r="WEU92" s="126"/>
      <c r="WEV92" s="126"/>
      <c r="WEW92" s="126"/>
      <c r="WEX92" s="126"/>
      <c r="WEY92" s="126"/>
      <c r="WEZ92" s="126"/>
      <c r="WFA92" s="126"/>
      <c r="WFB92" s="126"/>
      <c r="WFC92" s="126"/>
      <c r="WFD92" s="126"/>
      <c r="WFE92" s="126"/>
      <c r="WFF92" s="126"/>
      <c r="WFG92" s="126"/>
      <c r="WFH92" s="126"/>
      <c r="WFI92" s="126"/>
      <c r="WFJ92" s="126"/>
      <c r="WFK92" s="126"/>
      <c r="WFL92" s="126"/>
      <c r="WFM92" s="126"/>
      <c r="WFN92" s="126"/>
      <c r="WFO92" s="126"/>
      <c r="WFP92" s="126"/>
      <c r="WFQ92" s="126"/>
      <c r="WFR92" s="126"/>
      <c r="WFS92" s="126"/>
      <c r="WFT92" s="126"/>
      <c r="WFU92" s="126"/>
      <c r="WFV92" s="126"/>
      <c r="WFW92" s="126"/>
      <c r="WFX92" s="126"/>
      <c r="WFY92" s="126"/>
      <c r="WFZ92" s="126"/>
      <c r="WGA92" s="126"/>
      <c r="WGB92" s="126"/>
      <c r="WGC92" s="126"/>
      <c r="WGD92" s="126"/>
      <c r="WGE92" s="126"/>
      <c r="WGF92" s="126"/>
      <c r="WGG92" s="126"/>
      <c r="WGH92" s="126"/>
      <c r="WGI92" s="126"/>
      <c r="WGJ92" s="126"/>
      <c r="WGK92" s="126"/>
      <c r="WGL92" s="126"/>
      <c r="WGM92" s="126"/>
      <c r="WGN92" s="126"/>
      <c r="WGO92" s="126"/>
      <c r="WGP92" s="126"/>
      <c r="WGQ92" s="126"/>
      <c r="WGR92" s="126"/>
      <c r="WGS92" s="126"/>
      <c r="WGT92" s="126"/>
      <c r="WGU92" s="126"/>
      <c r="WGV92" s="126"/>
      <c r="WGW92" s="126"/>
      <c r="WGX92" s="126"/>
      <c r="WGY92" s="126"/>
      <c r="WGZ92" s="126"/>
      <c r="WHA92" s="126"/>
      <c r="WHB92" s="126"/>
      <c r="WHC92" s="126"/>
      <c r="WHD92" s="126"/>
      <c r="WHE92" s="126"/>
      <c r="WHF92" s="126"/>
      <c r="WHG92" s="126"/>
      <c r="WHH92" s="126"/>
      <c r="WHI92" s="126"/>
      <c r="WHJ92" s="126"/>
      <c r="WHK92" s="126"/>
      <c r="WHL92" s="126"/>
      <c r="WHM92" s="126"/>
      <c r="WHN92" s="126"/>
      <c r="WHO92" s="126"/>
      <c r="WHP92" s="126"/>
      <c r="WHQ92" s="126"/>
      <c r="WHR92" s="126"/>
      <c r="WHS92" s="126"/>
      <c r="WHT92" s="126"/>
      <c r="WHU92" s="126"/>
      <c r="WHV92" s="126"/>
      <c r="WHW92" s="126"/>
      <c r="WHX92" s="126"/>
      <c r="WHY92" s="126"/>
      <c r="WHZ92" s="126"/>
      <c r="WIA92" s="126"/>
      <c r="WIB92" s="126"/>
      <c r="WIC92" s="126"/>
      <c r="WID92" s="126"/>
      <c r="WIE92" s="126"/>
      <c r="WIF92" s="126"/>
      <c r="WIG92" s="126"/>
      <c r="WIH92" s="126"/>
      <c r="WII92" s="126"/>
      <c r="WIJ92" s="126"/>
      <c r="WIK92" s="126"/>
      <c r="WIL92" s="126"/>
      <c r="WIM92" s="126"/>
      <c r="WIN92" s="126"/>
      <c r="WIO92" s="126"/>
      <c r="WIP92" s="126"/>
      <c r="WIQ92" s="126"/>
      <c r="WIR92" s="126"/>
      <c r="WIS92" s="126"/>
      <c r="WIT92" s="126"/>
      <c r="WIU92" s="126"/>
      <c r="WIV92" s="126"/>
      <c r="WIW92" s="126"/>
      <c r="WIX92" s="126"/>
      <c r="WIY92" s="126"/>
      <c r="WIZ92" s="126"/>
      <c r="WJA92" s="126"/>
      <c r="WJB92" s="126"/>
      <c r="WJC92" s="126"/>
      <c r="WJD92" s="126"/>
      <c r="WJE92" s="126"/>
      <c r="WJF92" s="126"/>
      <c r="WJG92" s="126"/>
      <c r="WJH92" s="126"/>
      <c r="WJI92" s="126"/>
      <c r="WJJ92" s="126"/>
      <c r="WJK92" s="126"/>
      <c r="WJL92" s="126"/>
      <c r="WJM92" s="126"/>
      <c r="WJN92" s="126"/>
      <c r="WJO92" s="126"/>
      <c r="WJP92" s="126"/>
      <c r="WJQ92" s="126"/>
      <c r="WJR92" s="126"/>
      <c r="WJS92" s="126"/>
      <c r="WJT92" s="126"/>
      <c r="WJU92" s="126"/>
      <c r="WJV92" s="126"/>
      <c r="WJW92" s="126"/>
      <c r="WJX92" s="126"/>
      <c r="WJY92" s="126"/>
      <c r="WJZ92" s="126"/>
      <c r="WKA92" s="126"/>
      <c r="WKB92" s="126"/>
      <c r="WKC92" s="126"/>
      <c r="WKD92" s="126"/>
      <c r="WKE92" s="126"/>
      <c r="WKF92" s="126"/>
      <c r="WKG92" s="126"/>
      <c r="WKH92" s="126"/>
      <c r="WKI92" s="126"/>
      <c r="WKJ92" s="126"/>
      <c r="WKK92" s="126"/>
      <c r="WKL92" s="126"/>
      <c r="WKM92" s="126"/>
      <c r="WKN92" s="126"/>
      <c r="WKO92" s="126"/>
      <c r="WKP92" s="126"/>
      <c r="WKQ92" s="126"/>
      <c r="WKR92" s="126"/>
      <c r="WKS92" s="126"/>
      <c r="WKT92" s="126"/>
      <c r="WKU92" s="126"/>
      <c r="WKV92" s="126"/>
      <c r="WKW92" s="126"/>
      <c r="WKX92" s="126"/>
      <c r="WKY92" s="126"/>
      <c r="WKZ92" s="126"/>
      <c r="WLA92" s="126"/>
      <c r="WLB92" s="126"/>
      <c r="WLC92" s="126"/>
      <c r="WLD92" s="126"/>
      <c r="WLE92" s="126"/>
      <c r="WLF92" s="126"/>
      <c r="WLG92" s="126"/>
      <c r="WLH92" s="126"/>
      <c r="WLI92" s="126"/>
      <c r="WLJ92" s="126"/>
      <c r="WLK92" s="126"/>
      <c r="WLL92" s="126"/>
      <c r="WLM92" s="126"/>
      <c r="WLN92" s="126"/>
      <c r="WLO92" s="126"/>
      <c r="WLP92" s="126"/>
      <c r="WLQ92" s="126"/>
      <c r="WLR92" s="126"/>
      <c r="WLS92" s="126"/>
      <c r="WLT92" s="126"/>
      <c r="WLU92" s="126"/>
      <c r="WLV92" s="126"/>
      <c r="WLW92" s="126"/>
      <c r="WLX92" s="126"/>
      <c r="WLY92" s="126"/>
      <c r="WLZ92" s="126"/>
      <c r="WMA92" s="126"/>
      <c r="WMB92" s="126"/>
      <c r="WMC92" s="126"/>
      <c r="WMD92" s="126"/>
      <c r="WME92" s="126"/>
      <c r="WMF92" s="126"/>
      <c r="WMG92" s="126"/>
      <c r="WMH92" s="126"/>
      <c r="WMI92" s="126"/>
      <c r="WMJ92" s="126"/>
      <c r="WMK92" s="126"/>
      <c r="WML92" s="126"/>
      <c r="WMM92" s="126"/>
      <c r="WMN92" s="126"/>
      <c r="WMO92" s="126"/>
      <c r="WMP92" s="126"/>
      <c r="WMQ92" s="126"/>
      <c r="WMR92" s="126"/>
      <c r="WMS92" s="126"/>
      <c r="WMT92" s="126"/>
      <c r="WMU92" s="126"/>
      <c r="WMV92" s="126"/>
      <c r="WMW92" s="126"/>
      <c r="WMX92" s="126"/>
      <c r="WMY92" s="126"/>
      <c r="WMZ92" s="126"/>
      <c r="WNA92" s="126"/>
      <c r="WNB92" s="126"/>
      <c r="WNC92" s="126"/>
      <c r="WND92" s="126"/>
      <c r="WNE92" s="126"/>
      <c r="WNF92" s="126"/>
      <c r="WNG92" s="126"/>
      <c r="WNH92" s="126"/>
      <c r="WNI92" s="126"/>
      <c r="WNJ92" s="126"/>
      <c r="WNK92" s="126"/>
      <c r="WNL92" s="126"/>
      <c r="WNM92" s="126"/>
      <c r="WNN92" s="126"/>
      <c r="WNO92" s="126"/>
      <c r="WNP92" s="126"/>
      <c r="WNQ92" s="126"/>
      <c r="WNR92" s="126"/>
      <c r="WNS92" s="126"/>
      <c r="WNT92" s="126"/>
      <c r="WNU92" s="126"/>
      <c r="WNV92" s="126"/>
      <c r="WNW92" s="126"/>
      <c r="WNX92" s="126"/>
      <c r="WNY92" s="126"/>
      <c r="WNZ92" s="126"/>
      <c r="WOA92" s="126"/>
      <c r="WOB92" s="126"/>
      <c r="WOC92" s="126"/>
      <c r="WOD92" s="126"/>
      <c r="WOE92" s="126"/>
      <c r="WOF92" s="126"/>
      <c r="WOG92" s="126"/>
      <c r="WOH92" s="126"/>
      <c r="WOI92" s="126"/>
      <c r="WOJ92" s="126"/>
      <c r="WOK92" s="126"/>
      <c r="WOL92" s="126"/>
      <c r="WOM92" s="126"/>
      <c r="WON92" s="126"/>
      <c r="WOO92" s="126"/>
      <c r="WOP92" s="126"/>
      <c r="WOQ92" s="126"/>
      <c r="WOR92" s="126"/>
      <c r="WOS92" s="126"/>
      <c r="WOT92" s="126"/>
      <c r="WOU92" s="126"/>
      <c r="WOV92" s="126"/>
      <c r="WOW92" s="126"/>
      <c r="WOX92" s="126"/>
      <c r="WOY92" s="126"/>
      <c r="WOZ92" s="126"/>
      <c r="WPA92" s="126"/>
      <c r="WPB92" s="126"/>
      <c r="WPC92" s="126"/>
      <c r="WPD92" s="126"/>
      <c r="WPE92" s="126"/>
      <c r="WPF92" s="126"/>
      <c r="WPG92" s="126"/>
      <c r="WPH92" s="126"/>
      <c r="WPI92" s="126"/>
      <c r="WPJ92" s="126"/>
      <c r="WPK92" s="126"/>
      <c r="WPL92" s="126"/>
      <c r="WPM92" s="126"/>
      <c r="WPN92" s="126"/>
      <c r="WPO92" s="126"/>
      <c r="WPP92" s="126"/>
      <c r="WPQ92" s="126"/>
      <c r="WPR92" s="126"/>
      <c r="WPS92" s="126"/>
      <c r="WPT92" s="126"/>
      <c r="WPU92" s="126"/>
      <c r="WPV92" s="126"/>
      <c r="WPW92" s="126"/>
      <c r="WPX92" s="126"/>
      <c r="WPY92" s="126"/>
      <c r="WPZ92" s="126"/>
      <c r="WQA92" s="126"/>
      <c r="WQB92" s="126"/>
      <c r="WQC92" s="126"/>
      <c r="WQD92" s="126"/>
      <c r="WQE92" s="126"/>
      <c r="WQF92" s="126"/>
      <c r="WQG92" s="126"/>
      <c r="WQH92" s="126"/>
      <c r="WQI92" s="126"/>
      <c r="WQJ92" s="126"/>
      <c r="WQK92" s="126"/>
      <c r="WQL92" s="126"/>
      <c r="WQM92" s="126"/>
      <c r="WQN92" s="126"/>
      <c r="WQO92" s="126"/>
      <c r="WQP92" s="126"/>
      <c r="WQQ92" s="126"/>
      <c r="WQR92" s="126"/>
      <c r="WQS92" s="126"/>
      <c r="WQT92" s="126"/>
      <c r="WQU92" s="126"/>
      <c r="WQV92" s="126"/>
      <c r="WQW92" s="126"/>
      <c r="WQX92" s="126"/>
      <c r="WQY92" s="126"/>
      <c r="WQZ92" s="126"/>
      <c r="WRA92" s="126"/>
      <c r="WRB92" s="126"/>
      <c r="WRC92" s="126"/>
      <c r="WRD92" s="126"/>
      <c r="WRE92" s="126"/>
      <c r="WRF92" s="126"/>
      <c r="WRG92" s="126"/>
      <c r="WRH92" s="126"/>
      <c r="WRI92" s="126"/>
      <c r="WRJ92" s="126"/>
      <c r="WRK92" s="126"/>
      <c r="WRL92" s="126"/>
      <c r="WRM92" s="126"/>
      <c r="WRN92" s="126"/>
      <c r="WRO92" s="126"/>
      <c r="WRP92" s="126"/>
      <c r="WRQ92" s="126"/>
      <c r="WRR92" s="126"/>
      <c r="WRS92" s="126"/>
      <c r="WRT92" s="126"/>
      <c r="WRU92" s="126"/>
      <c r="WRV92" s="126"/>
      <c r="WRW92" s="126"/>
      <c r="WRX92" s="126"/>
      <c r="WRY92" s="126"/>
      <c r="WRZ92" s="126"/>
      <c r="WSA92" s="126"/>
      <c r="WSB92" s="126"/>
      <c r="WSC92" s="126"/>
      <c r="WSD92" s="126"/>
      <c r="WSE92" s="126"/>
      <c r="WSF92" s="126"/>
      <c r="WSG92" s="126"/>
      <c r="WSH92" s="126"/>
      <c r="WSI92" s="126"/>
      <c r="WSJ92" s="126"/>
      <c r="WSK92" s="126"/>
      <c r="WSL92" s="126"/>
      <c r="WSM92" s="126"/>
      <c r="WSN92" s="126"/>
      <c r="WSO92" s="126"/>
      <c r="WSP92" s="126"/>
      <c r="WSQ92" s="126"/>
      <c r="WSR92" s="126"/>
      <c r="WSS92" s="126"/>
      <c r="WST92" s="126"/>
      <c r="WSU92" s="126"/>
      <c r="WSV92" s="126"/>
      <c r="WSW92" s="126"/>
      <c r="WSX92" s="126"/>
      <c r="WSY92" s="126"/>
      <c r="WSZ92" s="126"/>
      <c r="WTA92" s="126"/>
      <c r="WTB92" s="126"/>
      <c r="WTC92" s="126"/>
      <c r="WTD92" s="126"/>
      <c r="WTE92" s="126"/>
      <c r="WTF92" s="126"/>
      <c r="WTG92" s="126"/>
      <c r="WTH92" s="126"/>
      <c r="WTI92" s="126"/>
      <c r="WTJ92" s="126"/>
      <c r="WTK92" s="126"/>
      <c r="WTL92" s="126"/>
      <c r="WTM92" s="126"/>
      <c r="WTN92" s="126"/>
      <c r="WTO92" s="126"/>
      <c r="WTP92" s="126"/>
      <c r="WTQ92" s="126"/>
      <c r="WTR92" s="126"/>
      <c r="WTS92" s="126"/>
      <c r="WTT92" s="126"/>
      <c r="WTU92" s="126"/>
      <c r="WTV92" s="126"/>
      <c r="WTW92" s="126"/>
      <c r="WTX92" s="126"/>
      <c r="WTY92" s="126"/>
      <c r="WTZ92" s="126"/>
      <c r="WUA92" s="126"/>
      <c r="WUB92" s="126"/>
      <c r="WUC92" s="126"/>
      <c r="WUD92" s="126"/>
      <c r="WUE92" s="126"/>
      <c r="WUF92" s="126"/>
      <c r="WUG92" s="126"/>
      <c r="WUH92" s="126"/>
      <c r="WUI92" s="126"/>
      <c r="WUJ92" s="126"/>
      <c r="WUK92" s="126"/>
      <c r="WUL92" s="126"/>
      <c r="WUM92" s="126"/>
      <c r="WUN92" s="126"/>
      <c r="WUO92" s="126"/>
      <c r="WUP92" s="126"/>
      <c r="WUQ92" s="126"/>
      <c r="WUR92" s="126"/>
      <c r="WUS92" s="126"/>
      <c r="WUT92" s="126"/>
      <c r="WUU92" s="126"/>
      <c r="WUV92" s="126"/>
      <c r="WUW92" s="126"/>
      <c r="WUX92" s="126"/>
      <c r="WUY92" s="126"/>
      <c r="WUZ92" s="126"/>
      <c r="WVA92" s="126"/>
      <c r="WVB92" s="126"/>
      <c r="WVC92" s="126"/>
      <c r="WVD92" s="126"/>
      <c r="WVE92" s="126"/>
      <c r="WVF92" s="126"/>
      <c r="WVG92" s="126"/>
      <c r="WVH92" s="126"/>
      <c r="WVI92" s="126"/>
      <c r="WVJ92" s="126"/>
      <c r="WVK92" s="126"/>
      <c r="WVL92" s="126"/>
      <c r="WVM92" s="126"/>
      <c r="WVN92" s="126"/>
      <c r="WVO92" s="126"/>
      <c r="WVP92" s="126"/>
      <c r="WVQ92" s="126"/>
      <c r="WVR92" s="126"/>
      <c r="WVS92" s="126"/>
      <c r="WVT92" s="126"/>
      <c r="WVU92" s="126"/>
      <c r="WVV92" s="126"/>
      <c r="WVW92" s="126"/>
      <c r="WVX92" s="126"/>
      <c r="WVY92" s="126"/>
      <c r="WVZ92" s="126"/>
      <c r="WWA92" s="126"/>
      <c r="WWB92" s="126"/>
      <c r="WWC92" s="126"/>
      <c r="WWD92" s="126"/>
      <c r="WWE92" s="126"/>
      <c r="WWF92" s="126"/>
      <c r="WWG92" s="126"/>
      <c r="WWH92" s="126"/>
      <c r="WWI92" s="126"/>
      <c r="WWJ92" s="126"/>
      <c r="WWK92" s="126"/>
      <c r="WWL92" s="126"/>
      <c r="WWM92" s="126"/>
      <c r="WWN92" s="126"/>
      <c r="WWO92" s="126"/>
      <c r="WWP92" s="126"/>
      <c r="WWQ92" s="126"/>
      <c r="WWR92" s="126"/>
      <c r="WWS92" s="126"/>
      <c r="WWT92" s="126"/>
      <c r="WWU92" s="126"/>
      <c r="WWV92" s="126"/>
      <c r="WWW92" s="126"/>
      <c r="WWX92" s="126"/>
      <c r="WWY92" s="126"/>
      <c r="WWZ92" s="126"/>
      <c r="WXA92" s="126"/>
      <c r="WXB92" s="126"/>
      <c r="WXC92" s="126"/>
      <c r="WXD92" s="126"/>
      <c r="WXE92" s="126"/>
      <c r="WXF92" s="126"/>
      <c r="WXG92" s="126"/>
      <c r="WXH92" s="126"/>
      <c r="WXI92" s="126"/>
      <c r="WXJ92" s="126"/>
      <c r="WXK92" s="126"/>
      <c r="WXL92" s="126"/>
      <c r="WXM92" s="126"/>
      <c r="WXN92" s="126"/>
      <c r="WXO92" s="126"/>
      <c r="WXP92" s="126"/>
      <c r="WXQ92" s="126"/>
      <c r="WXR92" s="126"/>
      <c r="WXS92" s="126"/>
      <c r="WXT92" s="126"/>
      <c r="WXU92" s="126"/>
      <c r="WXV92" s="126"/>
      <c r="WXW92" s="126"/>
      <c r="WXX92" s="126"/>
      <c r="WXY92" s="126"/>
      <c r="WXZ92" s="126"/>
      <c r="WYA92" s="126"/>
      <c r="WYB92" s="126"/>
      <c r="WYC92" s="126"/>
      <c r="WYD92" s="126"/>
      <c r="WYE92" s="126"/>
      <c r="WYF92" s="126"/>
      <c r="WYG92" s="126"/>
      <c r="WYH92" s="126"/>
      <c r="WYI92" s="126"/>
      <c r="WYJ92" s="126"/>
      <c r="WYK92" s="126"/>
      <c r="WYL92" s="126"/>
      <c r="WYM92" s="126"/>
      <c r="WYN92" s="126"/>
      <c r="WYO92" s="126"/>
      <c r="WYP92" s="126"/>
      <c r="WYQ92" s="126"/>
      <c r="WYR92" s="126"/>
      <c r="WYS92" s="126"/>
      <c r="WYT92" s="126"/>
      <c r="WYU92" s="126"/>
      <c r="WYV92" s="126"/>
      <c r="WYW92" s="126"/>
      <c r="WYX92" s="126"/>
      <c r="WYY92" s="126"/>
      <c r="WYZ92" s="126"/>
      <c r="WZA92" s="126"/>
      <c r="WZB92" s="126"/>
      <c r="WZC92" s="126"/>
      <c r="WZD92" s="126"/>
      <c r="WZE92" s="126"/>
      <c r="WZF92" s="126"/>
      <c r="WZG92" s="126"/>
      <c r="WZH92" s="126"/>
      <c r="WZI92" s="126"/>
      <c r="WZJ92" s="126"/>
      <c r="WZK92" s="126"/>
      <c r="WZL92" s="126"/>
      <c r="WZM92" s="126"/>
      <c r="WZN92" s="126"/>
      <c r="WZO92" s="126"/>
      <c r="WZP92" s="126"/>
      <c r="WZQ92" s="126"/>
      <c r="WZR92" s="126"/>
      <c r="WZS92" s="126"/>
      <c r="WZT92" s="126"/>
      <c r="WZU92" s="126"/>
      <c r="WZV92" s="126"/>
      <c r="WZW92" s="126"/>
      <c r="WZX92" s="126"/>
      <c r="WZY92" s="126"/>
      <c r="WZZ92" s="126"/>
      <c r="XAA92" s="126"/>
      <c r="XAB92" s="126"/>
      <c r="XAC92" s="126"/>
      <c r="XAD92" s="126"/>
      <c r="XAE92" s="126"/>
      <c r="XAF92" s="126"/>
      <c r="XAG92" s="126"/>
      <c r="XAH92" s="126"/>
      <c r="XAI92" s="126"/>
      <c r="XAJ92" s="126"/>
      <c r="XAK92" s="126"/>
      <c r="XAL92" s="126"/>
      <c r="XAM92" s="126"/>
      <c r="XAN92" s="126"/>
      <c r="XAO92" s="126"/>
      <c r="XAP92" s="126"/>
      <c r="XAQ92" s="126"/>
      <c r="XAR92" s="126"/>
      <c r="XAS92" s="126"/>
      <c r="XAT92" s="126"/>
      <c r="XAU92" s="126"/>
      <c r="XAV92" s="126"/>
      <c r="XAW92" s="126"/>
      <c r="XAX92" s="126"/>
      <c r="XAY92" s="126"/>
      <c r="XAZ92" s="126"/>
      <c r="XBA92" s="126"/>
      <c r="XBB92" s="126"/>
      <c r="XBC92" s="126"/>
      <c r="XBD92" s="126"/>
      <c r="XBE92" s="126"/>
      <c r="XBF92" s="126"/>
      <c r="XBG92" s="126"/>
      <c r="XBH92" s="126"/>
      <c r="XBI92" s="126"/>
      <c r="XBJ92" s="126"/>
      <c r="XBK92" s="126"/>
      <c r="XBL92" s="126"/>
      <c r="XBM92" s="126"/>
      <c r="XBN92" s="126"/>
      <c r="XBO92" s="126"/>
      <c r="XBP92" s="126"/>
      <c r="XBQ92" s="126"/>
      <c r="XBR92" s="126"/>
      <c r="XBS92" s="126"/>
      <c r="XBT92" s="126"/>
      <c r="XBU92" s="126"/>
      <c r="XBV92" s="126"/>
      <c r="XBW92" s="126"/>
      <c r="XBX92" s="126"/>
      <c r="XBY92" s="126"/>
      <c r="XBZ92" s="126"/>
      <c r="XCA92" s="126"/>
      <c r="XCB92" s="126"/>
      <c r="XCC92" s="126"/>
      <c r="XCD92" s="126"/>
      <c r="XCE92" s="126"/>
      <c r="XCF92" s="126"/>
      <c r="XCG92" s="126"/>
      <c r="XCH92" s="126"/>
      <c r="XCI92" s="126"/>
      <c r="XCJ92" s="126"/>
      <c r="XCK92" s="126"/>
      <c r="XCL92" s="126"/>
      <c r="XCM92" s="126"/>
      <c r="XCN92" s="126"/>
      <c r="XCO92" s="126"/>
    </row>
    <row r="93" spans="1:16317" s="359" customFormat="1" ht="63" customHeight="1" x14ac:dyDescent="0.2">
      <c r="A93" s="1584"/>
      <c r="B93" s="1576" t="s">
        <v>68</v>
      </c>
      <c r="C93" s="1605" t="s">
        <v>6</v>
      </c>
      <c r="D93" s="1605" t="s">
        <v>7</v>
      </c>
      <c r="E93" s="1605" t="s">
        <v>8</v>
      </c>
      <c r="F93" s="1606" t="s">
        <v>140</v>
      </c>
      <c r="G93" s="1502" t="s">
        <v>179</v>
      </c>
      <c r="H93" s="1502" t="s">
        <v>224</v>
      </c>
      <c r="I93" s="1502" t="s">
        <v>235</v>
      </c>
      <c r="J93" s="1502" t="s">
        <v>288</v>
      </c>
      <c r="K93" s="1502" t="s">
        <v>323</v>
      </c>
      <c r="L93" s="1502" t="s">
        <v>335</v>
      </c>
      <c r="M93" s="1502" t="s">
        <v>386</v>
      </c>
      <c r="N93" s="1502" t="s">
        <v>410</v>
      </c>
      <c r="O93" s="1502" t="s">
        <v>425</v>
      </c>
      <c r="P93" s="1502" t="s">
        <v>458</v>
      </c>
      <c r="Q93" s="1502" t="s">
        <v>600</v>
      </c>
      <c r="R93" s="1502" t="s">
        <v>653</v>
      </c>
      <c r="S93" s="1502" t="s">
        <v>660</v>
      </c>
      <c r="T93" s="1502" t="s">
        <v>700</v>
      </c>
      <c r="U93" s="1502" t="s">
        <v>600</v>
      </c>
      <c r="V93" s="1704" t="s">
        <v>706</v>
      </c>
      <c r="W93" s="1609"/>
      <c r="X93" s="1610"/>
      <c r="Y93" s="127"/>
      <c r="Z93" s="128"/>
      <c r="AA93" s="129"/>
      <c r="AB93" s="130"/>
      <c r="AC93" s="131"/>
      <c r="AD93" s="132"/>
      <c r="AE93" s="133"/>
      <c r="AF93" s="134"/>
      <c r="AG93" s="135"/>
      <c r="AH93" s="136"/>
      <c r="AI93" s="137"/>
      <c r="AJ93" s="138"/>
      <c r="AK93" s="139"/>
      <c r="AL93" s="140"/>
      <c r="AM93" s="141"/>
      <c r="AN93" s="142"/>
      <c r="AO93" s="143"/>
      <c r="AP93" s="144"/>
      <c r="AQ93" s="145"/>
      <c r="AR93" s="146"/>
      <c r="AS93" s="147"/>
      <c r="AT93" s="148"/>
      <c r="AU93" s="149"/>
      <c r="AV93" s="150"/>
      <c r="AW93" s="151"/>
      <c r="AX93" s="152"/>
      <c r="AY93" s="153"/>
      <c r="AZ93" s="154"/>
      <c r="BA93" s="155"/>
      <c r="BB93" s="156"/>
      <c r="BC93" s="157"/>
      <c r="BD93" s="158"/>
      <c r="BE93" s="159"/>
      <c r="BF93" s="160"/>
      <c r="BG93" s="161"/>
      <c r="BH93" s="162"/>
      <c r="BI93" s="163"/>
      <c r="BJ93" s="164"/>
      <c r="BK93" s="165"/>
      <c r="BL93" s="166"/>
      <c r="BM93" s="167"/>
      <c r="BN93" s="168"/>
      <c r="BO93" s="169"/>
      <c r="BP93" s="170"/>
      <c r="BQ93" s="171"/>
      <c r="BR93" s="172"/>
      <c r="BS93" s="173"/>
      <c r="BT93" s="174"/>
      <c r="BU93" s="175"/>
      <c r="BV93" s="176"/>
      <c r="BW93" s="177"/>
      <c r="BX93" s="178"/>
      <c r="BY93" s="179"/>
      <c r="BZ93" s="180"/>
      <c r="CA93" s="181"/>
      <c r="CB93" s="182"/>
      <c r="CC93" s="183"/>
      <c r="CD93" s="184"/>
      <c r="CE93" s="185"/>
      <c r="CF93" s="186"/>
      <c r="CG93" s="187"/>
      <c r="CH93" s="188"/>
      <c r="CI93" s="189"/>
      <c r="CJ93" s="190"/>
      <c r="CK93" s="191"/>
      <c r="CL93" s="192"/>
      <c r="CM93" s="193"/>
      <c r="CN93" s="194"/>
      <c r="CO93" s="195"/>
      <c r="CP93" s="196"/>
      <c r="CQ93" s="197"/>
      <c r="CR93" s="198"/>
      <c r="CS93" s="199"/>
      <c r="CT93" s="200"/>
      <c r="CU93" s="201"/>
      <c r="CV93" s="202"/>
      <c r="CW93" s="203"/>
      <c r="CX93" s="204"/>
      <c r="CY93" s="205"/>
      <c r="CZ93" s="206"/>
      <c r="DA93" s="207"/>
      <c r="DB93" s="208"/>
      <c r="DC93" s="209"/>
      <c r="DD93" s="210"/>
      <c r="DE93" s="211"/>
      <c r="DF93" s="212"/>
      <c r="DG93" s="213"/>
      <c r="DH93" s="214"/>
      <c r="DI93" s="215"/>
      <c r="DJ93" s="216"/>
      <c r="DK93" s="217"/>
      <c r="DL93" s="218"/>
      <c r="DM93" s="219"/>
      <c r="DN93" s="220"/>
      <c r="DO93" s="221"/>
      <c r="DP93" s="222"/>
      <c r="DQ93" s="223"/>
      <c r="DR93" s="224"/>
      <c r="DS93" s="225"/>
      <c r="DT93" s="226"/>
      <c r="DU93" s="227"/>
      <c r="DV93" s="228"/>
      <c r="DW93" s="229"/>
      <c r="DX93" s="230"/>
      <c r="DY93" s="231"/>
      <c r="DZ93" s="232"/>
      <c r="EA93" s="233"/>
      <c r="EB93" s="234"/>
      <c r="EC93" s="235"/>
      <c r="ED93" s="236"/>
      <c r="EE93" s="237"/>
      <c r="EF93" s="238"/>
      <c r="EG93" s="239"/>
      <c r="EH93" s="240"/>
      <c r="EI93" s="241"/>
      <c r="EJ93" s="242"/>
      <c r="EK93" s="243"/>
      <c r="EL93" s="244"/>
      <c r="EM93" s="245"/>
      <c r="EN93" s="246"/>
      <c r="EO93" s="247"/>
      <c r="EP93" s="248"/>
      <c r="EQ93" s="249"/>
      <c r="ER93" s="250"/>
      <c r="ES93" s="251"/>
      <c r="ET93" s="252"/>
      <c r="EU93" s="253"/>
      <c r="EV93" s="254"/>
      <c r="EW93" s="255"/>
      <c r="EX93" s="256"/>
      <c r="EY93" s="257"/>
      <c r="EZ93" s="258"/>
      <c r="FA93" s="259"/>
      <c r="FB93" s="260"/>
      <c r="FC93" s="261"/>
      <c r="FD93" s="262"/>
      <c r="FE93" s="263"/>
      <c r="FF93" s="264"/>
      <c r="FG93" s="265"/>
      <c r="FH93" s="266"/>
      <c r="FI93" s="267"/>
      <c r="FJ93" s="268"/>
      <c r="FK93" s="269"/>
      <c r="FL93" s="270"/>
      <c r="FM93" s="271"/>
      <c r="FN93" s="272"/>
      <c r="FO93" s="273"/>
      <c r="FP93" s="274"/>
      <c r="FQ93" s="275"/>
      <c r="FR93" s="276"/>
      <c r="FS93" s="277"/>
      <c r="FT93" s="278"/>
      <c r="FU93" s="279"/>
      <c r="FV93" s="280"/>
      <c r="FW93" s="281"/>
      <c r="FX93" s="282"/>
      <c r="FY93" s="283"/>
      <c r="FZ93" s="284"/>
      <c r="GA93" s="285"/>
      <c r="GB93" s="286"/>
      <c r="GC93" s="287"/>
      <c r="GD93" s="288"/>
      <c r="GE93" s="289"/>
      <c r="GF93" s="290"/>
      <c r="GG93" s="291"/>
      <c r="GH93" s="292"/>
      <c r="GI93" s="293"/>
      <c r="GJ93" s="294"/>
      <c r="GK93" s="295"/>
      <c r="GL93" s="296"/>
      <c r="GM93" s="297"/>
      <c r="GN93" s="298"/>
      <c r="GO93" s="299"/>
      <c r="GP93" s="300"/>
      <c r="GQ93" s="301"/>
      <c r="GR93" s="302"/>
      <c r="GS93" s="303"/>
      <c r="GT93" s="304"/>
      <c r="GU93" s="305"/>
      <c r="GV93" s="306"/>
      <c r="GW93" s="307"/>
      <c r="GX93" s="308"/>
      <c r="GY93" s="309"/>
      <c r="GZ93" s="310"/>
      <c r="HA93" s="311"/>
      <c r="HB93" s="312"/>
      <c r="HC93" s="313"/>
      <c r="HD93" s="314"/>
      <c r="HE93" s="315"/>
      <c r="HF93" s="316"/>
      <c r="HG93" s="317"/>
      <c r="HH93" s="318"/>
      <c r="HI93" s="319"/>
      <c r="HJ93" s="320"/>
      <c r="HK93" s="321"/>
      <c r="HL93" s="322"/>
      <c r="HM93" s="323"/>
      <c r="HN93" s="324"/>
      <c r="HO93" s="325"/>
      <c r="HP93" s="326"/>
      <c r="HQ93" s="327"/>
      <c r="HR93" s="328"/>
      <c r="HS93" s="329"/>
      <c r="HT93" s="330"/>
      <c r="HU93" s="331"/>
      <c r="HV93" s="332"/>
      <c r="HW93" s="333"/>
      <c r="HX93" s="334"/>
      <c r="HY93" s="335"/>
      <c r="HZ93" s="336"/>
      <c r="IA93" s="337"/>
      <c r="IB93" s="338"/>
      <c r="IC93" s="339"/>
      <c r="ID93" s="340"/>
      <c r="IE93" s="341"/>
      <c r="IF93" s="342"/>
      <c r="IG93" s="343"/>
      <c r="IH93" s="344"/>
      <c r="II93" s="345"/>
      <c r="IJ93" s="346"/>
      <c r="IK93" s="347"/>
      <c r="IL93" s="348"/>
      <c r="IM93" s="349"/>
      <c r="IN93" s="350"/>
      <c r="IO93" s="351"/>
      <c r="IP93" s="352"/>
      <c r="IQ93" s="353"/>
      <c r="IR93" s="354"/>
      <c r="IS93" s="355"/>
      <c r="IT93" s="356"/>
      <c r="IU93" s="357"/>
      <c r="IV93" s="358"/>
    </row>
    <row r="94" spans="1:16317" s="359" customFormat="1" ht="31.5" customHeight="1" x14ac:dyDescent="0.2">
      <c r="A94" s="44"/>
      <c r="B94" s="1602" t="s">
        <v>69</v>
      </c>
      <c r="C94" s="1393"/>
      <c r="D94" s="1393" t="s">
        <v>675</v>
      </c>
      <c r="E94" s="1393"/>
      <c r="F94" s="1394"/>
      <c r="G94" s="1581"/>
      <c r="H94" s="1581" t="s">
        <v>679</v>
      </c>
      <c r="I94" s="1581"/>
      <c r="J94" s="1581"/>
      <c r="K94" s="1581"/>
      <c r="L94" s="1581" t="s">
        <v>683</v>
      </c>
      <c r="M94" s="1581"/>
      <c r="N94" s="1581"/>
      <c r="O94" s="1581"/>
      <c r="P94" s="1581" t="s">
        <v>687</v>
      </c>
      <c r="Q94" s="1581"/>
      <c r="R94" s="1394"/>
      <c r="S94" s="1394"/>
      <c r="T94" s="1581" t="s">
        <v>701</v>
      </c>
      <c r="U94" s="1394"/>
      <c r="V94" s="1706"/>
      <c r="W94" s="1443"/>
      <c r="X94" s="1496" t="s">
        <v>703</v>
      </c>
      <c r="Y94" s="360"/>
      <c r="Z94" s="361"/>
      <c r="AA94" s="362"/>
      <c r="AB94" s="363"/>
      <c r="AC94" s="364"/>
      <c r="AD94" s="365"/>
      <c r="AE94" s="366"/>
      <c r="AF94" s="367"/>
      <c r="AG94" s="368"/>
      <c r="AH94" s="369"/>
      <c r="AI94" s="370"/>
      <c r="AJ94" s="371"/>
      <c r="AK94" s="372"/>
      <c r="AL94" s="373"/>
      <c r="AM94" s="374"/>
      <c r="AN94" s="375"/>
      <c r="AO94" s="376"/>
      <c r="AP94" s="377"/>
      <c r="AQ94" s="378"/>
      <c r="AR94" s="379"/>
      <c r="AS94" s="380"/>
      <c r="AT94" s="381"/>
      <c r="AU94" s="382"/>
      <c r="AV94" s="383"/>
      <c r="AW94" s="384"/>
      <c r="AX94" s="385"/>
      <c r="AY94" s="386"/>
      <c r="AZ94" s="387"/>
      <c r="BA94" s="388"/>
      <c r="BB94" s="389"/>
      <c r="BC94" s="390"/>
      <c r="BD94" s="391"/>
      <c r="BE94" s="392"/>
      <c r="BF94" s="393"/>
      <c r="BG94" s="394"/>
      <c r="BH94" s="395"/>
      <c r="BI94" s="396"/>
      <c r="BJ94" s="397"/>
      <c r="BK94" s="398"/>
      <c r="BL94" s="399"/>
      <c r="BM94" s="400"/>
      <c r="BN94" s="401"/>
      <c r="BO94" s="402"/>
      <c r="BP94" s="403"/>
      <c r="BQ94" s="404"/>
      <c r="BR94" s="405"/>
      <c r="BS94" s="406"/>
      <c r="BT94" s="407"/>
      <c r="BU94" s="408"/>
      <c r="BV94" s="409"/>
      <c r="BW94" s="410"/>
      <c r="BX94" s="411"/>
      <c r="BY94" s="412"/>
      <c r="BZ94" s="413"/>
      <c r="CA94" s="414"/>
      <c r="CB94" s="415"/>
      <c r="CC94" s="416"/>
      <c r="CD94" s="417"/>
      <c r="CE94" s="418"/>
      <c r="CF94" s="419"/>
      <c r="CG94" s="420"/>
      <c r="CH94" s="421"/>
      <c r="CI94" s="422"/>
      <c r="CJ94" s="423"/>
      <c r="CK94" s="424"/>
      <c r="CL94" s="425"/>
      <c r="CM94" s="426"/>
      <c r="CN94" s="427"/>
      <c r="CO94" s="428"/>
      <c r="CP94" s="429"/>
      <c r="CQ94" s="430"/>
      <c r="CR94" s="431"/>
      <c r="CS94" s="432"/>
      <c r="CT94" s="433"/>
      <c r="CU94" s="434"/>
      <c r="CV94" s="435"/>
      <c r="CW94" s="436"/>
      <c r="CX94" s="437"/>
      <c r="CY94" s="438"/>
      <c r="CZ94" s="439"/>
      <c r="DA94" s="440"/>
      <c r="DB94" s="441"/>
      <c r="DC94" s="442"/>
      <c r="DD94" s="443"/>
      <c r="DE94" s="444"/>
      <c r="DF94" s="445"/>
      <c r="DG94" s="446"/>
      <c r="DH94" s="447"/>
      <c r="DI94" s="448"/>
      <c r="DJ94" s="449"/>
      <c r="DK94" s="450"/>
      <c r="DL94" s="451"/>
      <c r="DM94" s="452"/>
      <c r="DN94" s="453"/>
      <c r="DO94" s="454"/>
      <c r="DP94" s="455"/>
      <c r="DQ94" s="456"/>
      <c r="DR94" s="457"/>
      <c r="DS94" s="458"/>
      <c r="DT94" s="459"/>
      <c r="DU94" s="460"/>
      <c r="DV94" s="461"/>
      <c r="DW94" s="462"/>
      <c r="DX94" s="463"/>
      <c r="DY94" s="464"/>
      <c r="DZ94" s="465"/>
      <c r="EA94" s="466"/>
      <c r="EB94" s="467"/>
      <c r="EC94" s="468"/>
      <c r="ED94" s="469"/>
      <c r="EE94" s="470"/>
      <c r="EF94" s="471"/>
      <c r="EG94" s="472"/>
      <c r="EH94" s="473"/>
      <c r="EI94" s="474"/>
      <c r="EJ94" s="475"/>
      <c r="EK94" s="476"/>
      <c r="EL94" s="477"/>
      <c r="EM94" s="478"/>
      <c r="EN94" s="479"/>
      <c r="EO94" s="480"/>
      <c r="EP94" s="481"/>
      <c r="EQ94" s="482"/>
      <c r="ER94" s="483"/>
      <c r="ES94" s="484"/>
      <c r="ET94" s="485"/>
      <c r="EU94" s="486"/>
      <c r="EV94" s="487"/>
      <c r="EW94" s="488"/>
      <c r="EX94" s="489"/>
      <c r="EY94" s="490"/>
      <c r="EZ94" s="491"/>
      <c r="FA94" s="492"/>
      <c r="FB94" s="493"/>
      <c r="FC94" s="494"/>
      <c r="FD94" s="495"/>
      <c r="FE94" s="496"/>
      <c r="FF94" s="497"/>
      <c r="FG94" s="498"/>
      <c r="FH94" s="499"/>
      <c r="FI94" s="500"/>
      <c r="FJ94" s="501"/>
      <c r="FK94" s="502"/>
      <c r="FL94" s="503"/>
      <c r="FM94" s="504"/>
      <c r="FN94" s="505"/>
      <c r="FO94" s="506"/>
      <c r="FP94" s="507"/>
      <c r="FQ94" s="508"/>
      <c r="FR94" s="509"/>
      <c r="FS94" s="510"/>
      <c r="FT94" s="511"/>
      <c r="FU94" s="512"/>
      <c r="FV94" s="513"/>
      <c r="FW94" s="514"/>
      <c r="FX94" s="515"/>
      <c r="FY94" s="516"/>
      <c r="FZ94" s="517"/>
      <c r="GA94" s="518"/>
      <c r="GB94" s="519"/>
      <c r="GC94" s="520"/>
      <c r="GD94" s="521"/>
      <c r="GE94" s="522"/>
      <c r="GF94" s="523"/>
      <c r="GG94" s="524"/>
      <c r="GH94" s="525"/>
      <c r="GI94" s="526"/>
      <c r="GJ94" s="527"/>
      <c r="GK94" s="528"/>
      <c r="GL94" s="529"/>
      <c r="GM94" s="530"/>
      <c r="GN94" s="531"/>
      <c r="GO94" s="532"/>
      <c r="GP94" s="533"/>
      <c r="GQ94" s="534"/>
      <c r="GR94" s="535"/>
      <c r="GS94" s="536"/>
      <c r="GT94" s="537"/>
      <c r="GU94" s="538"/>
      <c r="GV94" s="539"/>
      <c r="GW94" s="540"/>
      <c r="GX94" s="541"/>
      <c r="GY94" s="542"/>
      <c r="GZ94" s="543"/>
      <c r="HA94" s="544"/>
      <c r="HB94" s="545"/>
      <c r="HC94" s="546"/>
      <c r="HD94" s="547"/>
      <c r="HE94" s="548"/>
      <c r="HF94" s="549"/>
      <c r="HG94" s="550"/>
      <c r="HH94" s="551"/>
      <c r="HI94" s="552"/>
      <c r="HJ94" s="553"/>
      <c r="HK94" s="554"/>
      <c r="HL94" s="555"/>
      <c r="HM94" s="556"/>
      <c r="HN94" s="557"/>
      <c r="HO94" s="558"/>
      <c r="HP94" s="559"/>
      <c r="HQ94" s="560"/>
      <c r="HR94" s="561"/>
      <c r="HS94" s="562"/>
      <c r="HT94" s="563"/>
      <c r="HU94" s="564"/>
      <c r="HV94" s="565"/>
      <c r="HW94" s="566"/>
      <c r="HX94" s="567"/>
      <c r="HY94" s="568"/>
      <c r="HZ94" s="569"/>
      <c r="IA94" s="570"/>
      <c r="IB94" s="571"/>
      <c r="IC94" s="572"/>
      <c r="ID94" s="573"/>
      <c r="IE94" s="574"/>
      <c r="IF94" s="575"/>
      <c r="IG94" s="576"/>
      <c r="IH94" s="577"/>
      <c r="II94" s="578"/>
      <c r="IJ94" s="579"/>
      <c r="IK94" s="580"/>
      <c r="IL94" s="581"/>
      <c r="IM94" s="582"/>
      <c r="IN94" s="583"/>
      <c r="IO94" s="584"/>
      <c r="IP94" s="585"/>
      <c r="IQ94" s="586"/>
      <c r="IR94" s="587"/>
      <c r="IS94" s="588"/>
      <c r="IT94" s="589"/>
      <c r="IU94" s="590"/>
      <c r="IV94" s="591"/>
    </row>
    <row r="95" spans="1:16317" x14ac:dyDescent="0.2">
      <c r="A95" s="10"/>
      <c r="B95" s="1607" t="s">
        <v>309</v>
      </c>
      <c r="C95" s="1397">
        <v>1.468</v>
      </c>
      <c r="D95" s="1397">
        <v>2.4710000000000001</v>
      </c>
      <c r="E95" s="1397">
        <v>3.3370000000000002</v>
      </c>
      <c r="F95" s="1397">
        <v>3.4010000000000002</v>
      </c>
      <c r="G95" s="1397">
        <v>2.7440000000000002</v>
      </c>
      <c r="H95" s="1397">
        <v>3.4170000000000003</v>
      </c>
      <c r="I95" s="1397">
        <v>2.7810000000000001</v>
      </c>
      <c r="J95" s="1397">
        <v>2.2450000000000001</v>
      </c>
      <c r="K95" s="1397">
        <v>2.69</v>
      </c>
      <c r="L95" s="1397">
        <v>2.335</v>
      </c>
      <c r="M95" s="1397">
        <v>2.3290000000000002</v>
      </c>
      <c r="N95" s="1397">
        <v>1.7190000000000001</v>
      </c>
      <c r="O95" s="1397">
        <v>1.522</v>
      </c>
      <c r="P95" s="1397">
        <v>1.4419999999999999</v>
      </c>
      <c r="Q95" s="1397">
        <v>1.2270000000000001</v>
      </c>
      <c r="R95" s="1397">
        <v>1.1080000000000001</v>
      </c>
      <c r="S95" s="1397">
        <v>1.222</v>
      </c>
      <c r="T95" s="1397">
        <v>2.0249999999999999</v>
      </c>
      <c r="U95" s="1397">
        <v>3.476</v>
      </c>
      <c r="V95" s="1682">
        <v>5.1360000000000001</v>
      </c>
      <c r="W95" s="1397"/>
      <c r="X95" s="1403"/>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c r="IG95" s="126"/>
      <c r="IH95" s="126"/>
      <c r="II95" s="126"/>
      <c r="IJ95" s="126"/>
      <c r="IK95" s="126"/>
      <c r="IL95" s="126"/>
      <c r="IM95" s="126"/>
      <c r="IN95" s="126"/>
      <c r="IO95" s="126"/>
      <c r="IP95" s="126"/>
      <c r="IQ95" s="126"/>
      <c r="IR95" s="126"/>
      <c r="IS95" s="126"/>
      <c r="IT95" s="126"/>
      <c r="IU95" s="126"/>
      <c r="IV95" s="126"/>
      <c r="IW95" s="126"/>
      <c r="IX95" s="126"/>
      <c r="IY95" s="126"/>
      <c r="IZ95" s="126"/>
      <c r="JA95" s="126"/>
      <c r="JB95" s="126"/>
      <c r="JC95" s="126"/>
      <c r="JD95" s="126"/>
      <c r="JE95" s="126"/>
      <c r="JF95" s="126"/>
      <c r="JG95" s="126"/>
      <c r="JH95" s="126"/>
      <c r="JI95" s="126"/>
      <c r="JJ95" s="126"/>
      <c r="JK95" s="126"/>
      <c r="JL95" s="126"/>
      <c r="JM95" s="126"/>
      <c r="JN95" s="126"/>
      <c r="JO95" s="126"/>
      <c r="JP95" s="126"/>
      <c r="JQ95" s="126"/>
      <c r="JR95" s="126"/>
      <c r="JS95" s="126"/>
      <c r="JT95" s="126"/>
      <c r="JU95" s="126"/>
      <c r="JV95" s="126"/>
      <c r="JW95" s="126"/>
      <c r="JX95" s="126"/>
      <c r="JY95" s="126"/>
      <c r="JZ95" s="126"/>
      <c r="KA95" s="126"/>
      <c r="KB95" s="126"/>
      <c r="KC95" s="126"/>
      <c r="KD95" s="126"/>
      <c r="KE95" s="126"/>
      <c r="KF95" s="126"/>
      <c r="KG95" s="126"/>
      <c r="KH95" s="126"/>
      <c r="KI95" s="126"/>
      <c r="KJ95" s="126"/>
      <c r="KK95" s="126"/>
      <c r="KL95" s="126"/>
      <c r="KM95" s="126"/>
      <c r="KN95" s="126"/>
      <c r="KO95" s="126"/>
      <c r="KP95" s="126"/>
      <c r="KQ95" s="126"/>
      <c r="KR95" s="126"/>
      <c r="KS95" s="126"/>
      <c r="KT95" s="126"/>
      <c r="KU95" s="126"/>
      <c r="KV95" s="126"/>
      <c r="KW95" s="126"/>
      <c r="KX95" s="126"/>
      <c r="KY95" s="126"/>
      <c r="KZ95" s="126"/>
      <c r="LA95" s="126"/>
      <c r="LB95" s="126"/>
      <c r="LC95" s="126"/>
      <c r="LD95" s="126"/>
      <c r="LE95" s="126"/>
      <c r="LF95" s="126"/>
      <c r="LG95" s="126"/>
      <c r="LH95" s="126"/>
      <c r="LI95" s="126"/>
      <c r="LJ95" s="126"/>
      <c r="LK95" s="126"/>
      <c r="LL95" s="126"/>
      <c r="LM95" s="126"/>
      <c r="LN95" s="126"/>
      <c r="LO95" s="126"/>
      <c r="LP95" s="126"/>
      <c r="LQ95" s="126"/>
      <c r="LR95" s="126"/>
      <c r="LS95" s="126"/>
      <c r="LT95" s="126"/>
      <c r="LU95" s="126"/>
      <c r="LV95" s="126"/>
      <c r="LW95" s="126"/>
      <c r="LX95" s="126"/>
      <c r="LY95" s="126"/>
      <c r="LZ95" s="126"/>
      <c r="MA95" s="126"/>
      <c r="MB95" s="126"/>
      <c r="MC95" s="126"/>
      <c r="MD95" s="126"/>
      <c r="ME95" s="126"/>
      <c r="MF95" s="126"/>
      <c r="MG95" s="126"/>
      <c r="MH95" s="126"/>
      <c r="MI95" s="126"/>
      <c r="MJ95" s="126"/>
      <c r="MK95" s="126"/>
      <c r="ML95" s="126"/>
      <c r="MM95" s="126"/>
      <c r="MN95" s="126"/>
      <c r="MO95" s="126"/>
      <c r="MP95" s="126"/>
      <c r="MQ95" s="126"/>
      <c r="MR95" s="126"/>
      <c r="MS95" s="126"/>
      <c r="MT95" s="126"/>
      <c r="MU95" s="126"/>
      <c r="MV95" s="126"/>
      <c r="MW95" s="126"/>
      <c r="MX95" s="126"/>
      <c r="MY95" s="126"/>
      <c r="MZ95" s="126"/>
      <c r="NA95" s="126"/>
      <c r="NB95" s="126"/>
      <c r="NC95" s="126"/>
      <c r="ND95" s="126"/>
      <c r="NE95" s="126"/>
      <c r="NF95" s="126"/>
      <c r="NG95" s="126"/>
      <c r="NH95" s="126"/>
      <c r="NI95" s="126"/>
      <c r="NJ95" s="126"/>
      <c r="NK95" s="126"/>
      <c r="NL95" s="126"/>
      <c r="NM95" s="126"/>
      <c r="NN95" s="126"/>
      <c r="NO95" s="126"/>
      <c r="NP95" s="126"/>
      <c r="NQ95" s="126"/>
      <c r="NR95" s="126"/>
      <c r="NS95" s="126"/>
      <c r="NT95" s="126"/>
      <c r="NU95" s="126"/>
      <c r="NV95" s="126"/>
      <c r="NW95" s="126"/>
      <c r="NX95" s="126"/>
      <c r="NY95" s="126"/>
      <c r="NZ95" s="126"/>
      <c r="OA95" s="126"/>
      <c r="OB95" s="126"/>
      <c r="OC95" s="126"/>
      <c r="OD95" s="126"/>
      <c r="OE95" s="126"/>
      <c r="OF95" s="126"/>
      <c r="OG95" s="126"/>
      <c r="OH95" s="126"/>
      <c r="OI95" s="126"/>
      <c r="OJ95" s="126"/>
      <c r="OK95" s="126"/>
      <c r="OL95" s="126"/>
      <c r="OM95" s="126"/>
      <c r="ON95" s="126"/>
      <c r="OO95" s="126"/>
      <c r="OP95" s="126"/>
      <c r="OQ95" s="126"/>
      <c r="OR95" s="126"/>
      <c r="OS95" s="126"/>
      <c r="OT95" s="126"/>
      <c r="OU95" s="126"/>
      <c r="OV95" s="126"/>
      <c r="OW95" s="126"/>
      <c r="OX95" s="126"/>
      <c r="OY95" s="126"/>
      <c r="OZ95" s="126"/>
      <c r="PA95" s="126"/>
      <c r="PB95" s="126"/>
      <c r="PC95" s="126"/>
      <c r="PD95" s="126"/>
      <c r="PE95" s="126"/>
      <c r="PF95" s="126"/>
      <c r="PG95" s="126"/>
      <c r="PH95" s="126"/>
      <c r="PI95" s="126"/>
      <c r="PJ95" s="126"/>
      <c r="PK95" s="126"/>
      <c r="PL95" s="126"/>
      <c r="PM95" s="126"/>
      <c r="PN95" s="126"/>
      <c r="PO95" s="126"/>
      <c r="PP95" s="126"/>
      <c r="PQ95" s="126"/>
      <c r="PR95" s="126"/>
      <c r="PS95" s="126"/>
      <c r="PT95" s="126"/>
      <c r="PU95" s="126"/>
      <c r="PV95" s="126"/>
      <c r="PW95" s="126"/>
      <c r="PX95" s="126"/>
      <c r="PY95" s="126"/>
      <c r="PZ95" s="126"/>
      <c r="QA95" s="126"/>
      <c r="QB95" s="126"/>
      <c r="QC95" s="126"/>
      <c r="QD95" s="126"/>
      <c r="QE95" s="126"/>
      <c r="QF95" s="126"/>
      <c r="QG95" s="126"/>
      <c r="QH95" s="126"/>
      <c r="QI95" s="126"/>
      <c r="QJ95" s="126"/>
      <c r="QK95" s="126"/>
      <c r="QL95" s="126"/>
      <c r="QM95" s="126"/>
      <c r="QN95" s="126"/>
      <c r="QO95" s="126"/>
      <c r="QP95" s="126"/>
      <c r="QQ95" s="126"/>
      <c r="QR95" s="126"/>
      <c r="QS95" s="126"/>
      <c r="QT95" s="126"/>
      <c r="QU95" s="126"/>
      <c r="QV95" s="126"/>
      <c r="QW95" s="126"/>
      <c r="QX95" s="126"/>
      <c r="QY95" s="126"/>
      <c r="QZ95" s="126"/>
      <c r="RA95" s="126"/>
      <c r="RB95" s="126"/>
      <c r="RC95" s="126"/>
      <c r="RD95" s="126"/>
      <c r="RE95" s="126"/>
      <c r="RF95" s="126"/>
      <c r="RG95" s="126"/>
      <c r="RH95" s="126"/>
      <c r="RI95" s="126"/>
      <c r="RJ95" s="126"/>
      <c r="RK95" s="126"/>
      <c r="RL95" s="126"/>
      <c r="RM95" s="126"/>
      <c r="RN95" s="126"/>
      <c r="RO95" s="126"/>
      <c r="RP95" s="126"/>
      <c r="RQ95" s="126"/>
      <c r="RR95" s="126"/>
      <c r="RS95" s="126"/>
      <c r="RT95" s="126"/>
      <c r="RU95" s="126"/>
      <c r="RV95" s="126"/>
      <c r="RW95" s="126"/>
      <c r="RX95" s="126"/>
      <c r="RY95" s="126"/>
      <c r="RZ95" s="126"/>
      <c r="SA95" s="126"/>
      <c r="SB95" s="126"/>
      <c r="SC95" s="126"/>
      <c r="SD95" s="126"/>
      <c r="SE95" s="126"/>
      <c r="SF95" s="126"/>
      <c r="SG95" s="126"/>
      <c r="SH95" s="126"/>
      <c r="SI95" s="126"/>
      <c r="SJ95" s="126"/>
      <c r="SK95" s="126"/>
      <c r="SL95" s="126"/>
      <c r="SM95" s="126"/>
      <c r="SN95" s="126"/>
      <c r="SO95" s="126"/>
      <c r="SP95" s="126"/>
      <c r="SQ95" s="126"/>
      <c r="SR95" s="126"/>
      <c r="SS95" s="126"/>
      <c r="ST95" s="126"/>
      <c r="SU95" s="126"/>
      <c r="SV95" s="126"/>
      <c r="SW95" s="126"/>
      <c r="SX95" s="126"/>
      <c r="SY95" s="126"/>
      <c r="SZ95" s="126"/>
      <c r="TA95" s="126"/>
      <c r="TB95" s="126"/>
      <c r="TC95" s="126"/>
      <c r="TD95" s="126"/>
      <c r="TE95" s="126"/>
      <c r="TF95" s="126"/>
      <c r="TG95" s="126"/>
      <c r="TH95" s="126"/>
      <c r="TI95" s="126"/>
      <c r="TJ95" s="126"/>
      <c r="TK95" s="126"/>
      <c r="TL95" s="126"/>
      <c r="TM95" s="126"/>
      <c r="TN95" s="126"/>
      <c r="TO95" s="126"/>
      <c r="TP95" s="126"/>
      <c r="TQ95" s="126"/>
      <c r="TR95" s="126"/>
      <c r="TS95" s="126"/>
      <c r="TT95" s="126"/>
      <c r="TU95" s="126"/>
      <c r="TV95" s="126"/>
      <c r="TW95" s="126"/>
      <c r="TX95" s="126"/>
      <c r="TY95" s="126"/>
      <c r="TZ95" s="126"/>
      <c r="UA95" s="126"/>
      <c r="UB95" s="126"/>
      <c r="UC95" s="126"/>
      <c r="UD95" s="126"/>
      <c r="UE95" s="126"/>
      <c r="UF95" s="126"/>
      <c r="UG95" s="126"/>
      <c r="UH95" s="126"/>
      <c r="UI95" s="126"/>
      <c r="UJ95" s="126"/>
      <c r="UK95" s="126"/>
      <c r="UL95" s="126"/>
      <c r="UM95" s="126"/>
      <c r="UN95" s="126"/>
      <c r="UO95" s="126"/>
      <c r="UP95" s="126"/>
      <c r="UQ95" s="126"/>
      <c r="UR95" s="126"/>
      <c r="US95" s="126"/>
      <c r="UT95" s="126"/>
      <c r="UU95" s="126"/>
      <c r="UV95" s="126"/>
      <c r="UW95" s="126"/>
      <c r="UX95" s="126"/>
      <c r="UY95" s="126"/>
      <c r="UZ95" s="126"/>
      <c r="VA95" s="126"/>
      <c r="VB95" s="126"/>
      <c r="VC95" s="126"/>
      <c r="VD95" s="126"/>
      <c r="VE95" s="126"/>
      <c r="VF95" s="126"/>
      <c r="VG95" s="126"/>
      <c r="VH95" s="126"/>
      <c r="VI95" s="126"/>
      <c r="VJ95" s="126"/>
      <c r="VK95" s="126"/>
      <c r="VL95" s="126"/>
      <c r="VM95" s="126"/>
      <c r="VN95" s="126"/>
      <c r="VO95" s="126"/>
      <c r="VP95" s="126"/>
      <c r="VQ95" s="126"/>
      <c r="VR95" s="126"/>
      <c r="VS95" s="126"/>
      <c r="VT95" s="126"/>
      <c r="VU95" s="126"/>
      <c r="VV95" s="126"/>
      <c r="VW95" s="126"/>
      <c r="VX95" s="126"/>
      <c r="VY95" s="126"/>
      <c r="VZ95" s="126"/>
      <c r="WA95" s="126"/>
      <c r="WB95" s="126"/>
      <c r="WC95" s="126"/>
      <c r="WD95" s="126"/>
      <c r="WE95" s="126"/>
      <c r="WF95" s="126"/>
      <c r="WG95" s="126"/>
      <c r="WH95" s="126"/>
      <c r="WI95" s="126"/>
      <c r="WJ95" s="126"/>
      <c r="WK95" s="126"/>
      <c r="WL95" s="126"/>
      <c r="WM95" s="126"/>
      <c r="WN95" s="126"/>
      <c r="WO95" s="126"/>
      <c r="WP95" s="126"/>
      <c r="WQ95" s="126"/>
      <c r="WR95" s="126"/>
      <c r="WS95" s="126"/>
      <c r="WT95" s="126"/>
      <c r="WU95" s="126"/>
      <c r="WV95" s="126"/>
      <c r="WW95" s="126"/>
      <c r="WX95" s="126"/>
      <c r="WY95" s="126"/>
      <c r="WZ95" s="126"/>
      <c r="XA95" s="126"/>
      <c r="XB95" s="126"/>
      <c r="XC95" s="126"/>
      <c r="XD95" s="126"/>
      <c r="XE95" s="126"/>
      <c r="XF95" s="126"/>
      <c r="XG95" s="126"/>
      <c r="XH95" s="126"/>
      <c r="XI95" s="126"/>
      <c r="XJ95" s="126"/>
      <c r="XK95" s="126"/>
      <c r="XL95" s="126"/>
      <c r="XM95" s="126"/>
      <c r="XN95" s="126"/>
      <c r="XO95" s="126"/>
      <c r="XP95" s="126"/>
      <c r="XQ95" s="126"/>
      <c r="XR95" s="126"/>
      <c r="XS95" s="126"/>
      <c r="XT95" s="126"/>
      <c r="XU95" s="126"/>
      <c r="XV95" s="126"/>
      <c r="XW95" s="126"/>
      <c r="XX95" s="126"/>
      <c r="XY95" s="126"/>
      <c r="XZ95" s="126"/>
      <c r="YA95" s="126"/>
      <c r="YB95" s="126"/>
      <c r="YC95" s="126"/>
      <c r="YD95" s="126"/>
      <c r="YE95" s="126"/>
      <c r="YF95" s="126"/>
      <c r="YG95" s="126"/>
      <c r="YH95" s="126"/>
      <c r="YI95" s="126"/>
      <c r="YJ95" s="126"/>
      <c r="YK95" s="126"/>
      <c r="YL95" s="126"/>
      <c r="YM95" s="126"/>
      <c r="YN95" s="126"/>
      <c r="YO95" s="126"/>
      <c r="YP95" s="126"/>
      <c r="YQ95" s="126"/>
      <c r="YR95" s="126"/>
      <c r="YS95" s="126"/>
      <c r="YT95" s="126"/>
      <c r="YU95" s="126"/>
      <c r="YV95" s="126"/>
      <c r="YW95" s="126"/>
      <c r="YX95" s="126"/>
      <c r="YY95" s="126"/>
      <c r="YZ95" s="126"/>
      <c r="ZA95" s="126"/>
      <c r="ZB95" s="126"/>
      <c r="ZC95" s="126"/>
      <c r="ZD95" s="126"/>
      <c r="ZE95" s="126"/>
      <c r="ZF95" s="126"/>
      <c r="ZG95" s="126"/>
      <c r="ZH95" s="126"/>
      <c r="ZI95" s="126"/>
      <c r="ZJ95" s="126"/>
      <c r="ZK95" s="126"/>
      <c r="ZL95" s="126"/>
      <c r="ZM95" s="126"/>
      <c r="ZN95" s="126"/>
      <c r="ZO95" s="126"/>
      <c r="ZP95" s="126"/>
      <c r="ZQ95" s="126"/>
      <c r="ZR95" s="126"/>
      <c r="ZS95" s="126"/>
      <c r="ZT95" s="126"/>
      <c r="ZU95" s="126"/>
      <c r="ZV95" s="126"/>
      <c r="ZW95" s="126"/>
      <c r="ZX95" s="126"/>
      <c r="ZY95" s="126"/>
      <c r="ZZ95" s="126"/>
      <c r="AAA95" s="126"/>
      <c r="AAB95" s="126"/>
      <c r="AAC95" s="126"/>
      <c r="AAD95" s="126"/>
      <c r="AAE95" s="126"/>
      <c r="AAF95" s="126"/>
      <c r="AAG95" s="126"/>
      <c r="AAH95" s="126"/>
      <c r="AAI95" s="126"/>
      <c r="AAJ95" s="126"/>
      <c r="AAK95" s="126"/>
      <c r="AAL95" s="126"/>
      <c r="AAM95" s="126"/>
      <c r="AAN95" s="126"/>
      <c r="AAO95" s="126"/>
      <c r="AAP95" s="126"/>
      <c r="AAQ95" s="126"/>
      <c r="AAR95" s="126"/>
      <c r="AAS95" s="126"/>
      <c r="AAT95" s="126"/>
      <c r="AAU95" s="126"/>
      <c r="AAV95" s="126"/>
      <c r="AAW95" s="126"/>
      <c r="AAX95" s="126"/>
      <c r="AAY95" s="126"/>
      <c r="AAZ95" s="126"/>
      <c r="ABA95" s="126"/>
      <c r="ABB95" s="126"/>
      <c r="ABC95" s="126"/>
      <c r="ABD95" s="126"/>
      <c r="ABE95" s="126"/>
      <c r="ABF95" s="126"/>
      <c r="ABG95" s="126"/>
      <c r="ABH95" s="126"/>
      <c r="ABI95" s="126"/>
      <c r="ABJ95" s="126"/>
      <c r="ABK95" s="126"/>
      <c r="ABL95" s="126"/>
      <c r="ABM95" s="126"/>
      <c r="ABN95" s="126"/>
      <c r="ABO95" s="126"/>
      <c r="ABP95" s="126"/>
      <c r="ABQ95" s="126"/>
      <c r="ABR95" s="126"/>
      <c r="ABS95" s="126"/>
      <c r="ABT95" s="126"/>
      <c r="ABU95" s="126"/>
      <c r="ABV95" s="126"/>
      <c r="ABW95" s="126"/>
      <c r="ABX95" s="126"/>
      <c r="ABY95" s="126"/>
      <c r="ABZ95" s="126"/>
      <c r="ACA95" s="126"/>
      <c r="ACB95" s="126"/>
      <c r="ACC95" s="126"/>
      <c r="ACD95" s="126"/>
      <c r="ACE95" s="126"/>
      <c r="ACF95" s="126"/>
      <c r="ACG95" s="126"/>
      <c r="ACH95" s="126"/>
      <c r="ACI95" s="126"/>
      <c r="ACJ95" s="126"/>
      <c r="ACK95" s="126"/>
      <c r="ACL95" s="126"/>
      <c r="ACM95" s="126"/>
      <c r="ACN95" s="126"/>
      <c r="ACO95" s="126"/>
      <c r="ACP95" s="126"/>
      <c r="ACQ95" s="126"/>
      <c r="ACR95" s="126"/>
      <c r="ACS95" s="126"/>
      <c r="ACT95" s="126"/>
      <c r="ACU95" s="126"/>
      <c r="ACV95" s="126"/>
      <c r="ACW95" s="126"/>
      <c r="ACX95" s="126"/>
      <c r="ACY95" s="126"/>
      <c r="ACZ95" s="126"/>
      <c r="ADA95" s="126"/>
      <c r="ADB95" s="126"/>
      <c r="ADC95" s="126"/>
      <c r="ADD95" s="126"/>
      <c r="ADE95" s="126"/>
      <c r="ADF95" s="126"/>
      <c r="ADG95" s="126"/>
      <c r="ADH95" s="126"/>
      <c r="ADI95" s="126"/>
      <c r="ADJ95" s="126"/>
      <c r="ADK95" s="126"/>
      <c r="ADL95" s="126"/>
      <c r="ADM95" s="126"/>
      <c r="ADN95" s="126"/>
      <c r="ADO95" s="126"/>
      <c r="ADP95" s="126"/>
      <c r="ADQ95" s="126"/>
      <c r="ADR95" s="126"/>
      <c r="ADS95" s="126"/>
      <c r="ADT95" s="126"/>
      <c r="ADU95" s="126"/>
      <c r="ADV95" s="126"/>
      <c r="ADW95" s="126"/>
      <c r="ADX95" s="126"/>
      <c r="ADY95" s="126"/>
      <c r="ADZ95" s="126"/>
      <c r="AEA95" s="126"/>
      <c r="AEB95" s="126"/>
      <c r="AEC95" s="126"/>
      <c r="AED95" s="126"/>
      <c r="AEE95" s="126"/>
      <c r="AEF95" s="126"/>
      <c r="AEG95" s="126"/>
      <c r="AEH95" s="126"/>
      <c r="AEI95" s="126"/>
      <c r="AEJ95" s="126"/>
      <c r="AEK95" s="126"/>
      <c r="AEL95" s="126"/>
      <c r="AEM95" s="126"/>
      <c r="AEN95" s="126"/>
      <c r="AEO95" s="126"/>
      <c r="AEP95" s="126"/>
      <c r="AEQ95" s="126"/>
      <c r="AER95" s="126"/>
      <c r="AES95" s="126"/>
      <c r="AET95" s="126"/>
      <c r="AEU95" s="126"/>
      <c r="AEV95" s="126"/>
      <c r="AEW95" s="126"/>
      <c r="AEX95" s="126"/>
      <c r="AEY95" s="126"/>
      <c r="AEZ95" s="126"/>
      <c r="AFA95" s="126"/>
      <c r="AFB95" s="126"/>
      <c r="AFC95" s="126"/>
      <c r="AFD95" s="126"/>
      <c r="AFE95" s="126"/>
      <c r="AFF95" s="126"/>
      <c r="AFG95" s="126"/>
      <c r="AFH95" s="126"/>
      <c r="AFI95" s="126"/>
      <c r="AFJ95" s="126"/>
      <c r="AFK95" s="126"/>
      <c r="AFL95" s="126"/>
      <c r="AFM95" s="126"/>
      <c r="AFN95" s="126"/>
      <c r="AFO95" s="126"/>
      <c r="AFP95" s="126"/>
      <c r="AFQ95" s="126"/>
      <c r="AFR95" s="126"/>
      <c r="AFS95" s="126"/>
      <c r="AFT95" s="126"/>
      <c r="AFU95" s="126"/>
      <c r="AFV95" s="126"/>
      <c r="AFW95" s="126"/>
      <c r="AFX95" s="126"/>
      <c r="AFY95" s="126"/>
      <c r="AFZ95" s="126"/>
      <c r="AGA95" s="126"/>
      <c r="AGB95" s="126"/>
      <c r="AGC95" s="126"/>
      <c r="AGD95" s="126"/>
      <c r="AGE95" s="126"/>
      <c r="AGF95" s="126"/>
      <c r="AGG95" s="126"/>
      <c r="AGH95" s="126"/>
      <c r="AGI95" s="126"/>
      <c r="AGJ95" s="126"/>
      <c r="AGK95" s="126"/>
      <c r="AGL95" s="126"/>
      <c r="AGM95" s="126"/>
      <c r="AGN95" s="126"/>
      <c r="AGO95" s="126"/>
      <c r="AGP95" s="126"/>
      <c r="AGQ95" s="126"/>
      <c r="AGR95" s="126"/>
      <c r="AGS95" s="126"/>
      <c r="AGT95" s="126"/>
      <c r="AGU95" s="126"/>
      <c r="AGV95" s="126"/>
      <c r="AGW95" s="126"/>
      <c r="AGX95" s="126"/>
      <c r="AGY95" s="126"/>
      <c r="AGZ95" s="126"/>
      <c r="AHA95" s="126"/>
      <c r="AHB95" s="126"/>
      <c r="AHC95" s="126"/>
      <c r="AHD95" s="126"/>
      <c r="AHE95" s="126"/>
      <c r="AHF95" s="126"/>
      <c r="AHG95" s="126"/>
      <c r="AHH95" s="126"/>
      <c r="AHI95" s="126"/>
      <c r="AHJ95" s="126"/>
      <c r="AHK95" s="126"/>
      <c r="AHL95" s="126"/>
      <c r="AHM95" s="126"/>
      <c r="AHN95" s="126"/>
      <c r="AHO95" s="126"/>
      <c r="AHP95" s="126"/>
      <c r="AHQ95" s="126"/>
      <c r="AHR95" s="126"/>
      <c r="AHS95" s="126"/>
      <c r="AHT95" s="126"/>
      <c r="AHU95" s="126"/>
      <c r="AHV95" s="126"/>
      <c r="AHW95" s="126"/>
      <c r="AHX95" s="126"/>
      <c r="AHY95" s="126"/>
      <c r="AHZ95" s="126"/>
      <c r="AIA95" s="126"/>
      <c r="AIB95" s="126"/>
      <c r="AIC95" s="126"/>
      <c r="AID95" s="126"/>
      <c r="AIE95" s="126"/>
      <c r="AIF95" s="126"/>
      <c r="AIG95" s="126"/>
      <c r="AIH95" s="126"/>
      <c r="AII95" s="126"/>
      <c r="AIJ95" s="126"/>
      <c r="AIK95" s="126"/>
      <c r="AIL95" s="126"/>
      <c r="AIM95" s="126"/>
      <c r="AIN95" s="126"/>
      <c r="AIO95" s="126"/>
      <c r="AIP95" s="126"/>
      <c r="AIQ95" s="126"/>
      <c r="AIR95" s="126"/>
      <c r="AIS95" s="126"/>
      <c r="AIT95" s="126"/>
      <c r="AIU95" s="126"/>
      <c r="AIV95" s="126"/>
      <c r="AIW95" s="126"/>
      <c r="AIX95" s="126"/>
      <c r="AIY95" s="126"/>
      <c r="AIZ95" s="126"/>
      <c r="AJA95" s="126"/>
      <c r="AJB95" s="126"/>
      <c r="AJC95" s="126"/>
      <c r="AJD95" s="126"/>
      <c r="AJE95" s="126"/>
      <c r="AJF95" s="126"/>
      <c r="AJG95" s="126"/>
      <c r="AJH95" s="126"/>
      <c r="AJI95" s="126"/>
      <c r="AJJ95" s="126"/>
      <c r="AJK95" s="126"/>
      <c r="AJL95" s="126"/>
      <c r="AJM95" s="126"/>
      <c r="AJN95" s="126"/>
      <c r="AJO95" s="126"/>
      <c r="AJP95" s="126"/>
      <c r="AJQ95" s="126"/>
      <c r="AJR95" s="126"/>
      <c r="AJS95" s="126"/>
      <c r="AJT95" s="126"/>
      <c r="AJU95" s="126"/>
      <c r="AJV95" s="126"/>
      <c r="AJW95" s="126"/>
      <c r="AJX95" s="126"/>
      <c r="AJY95" s="126"/>
      <c r="AJZ95" s="126"/>
      <c r="AKA95" s="126"/>
      <c r="AKB95" s="126"/>
      <c r="AKC95" s="126"/>
      <c r="AKD95" s="126"/>
      <c r="AKE95" s="126"/>
      <c r="AKF95" s="126"/>
      <c r="AKG95" s="126"/>
      <c r="AKH95" s="126"/>
      <c r="AKI95" s="126"/>
      <c r="AKJ95" s="126"/>
      <c r="AKK95" s="126"/>
      <c r="AKL95" s="126"/>
      <c r="AKM95" s="126"/>
      <c r="AKN95" s="126"/>
      <c r="AKO95" s="126"/>
      <c r="AKP95" s="126"/>
      <c r="AKQ95" s="126"/>
      <c r="AKR95" s="126"/>
      <c r="AKS95" s="126"/>
      <c r="AKT95" s="126"/>
      <c r="AKU95" s="126"/>
      <c r="AKV95" s="126"/>
      <c r="AKW95" s="126"/>
      <c r="AKX95" s="126"/>
      <c r="AKY95" s="126"/>
      <c r="AKZ95" s="126"/>
      <c r="ALA95" s="126"/>
      <c r="ALB95" s="126"/>
      <c r="ALC95" s="126"/>
      <c r="ALD95" s="126"/>
      <c r="ALE95" s="126"/>
      <c r="ALF95" s="126"/>
      <c r="ALG95" s="126"/>
      <c r="ALH95" s="126"/>
      <c r="ALI95" s="126"/>
      <c r="ALJ95" s="126"/>
      <c r="ALK95" s="126"/>
      <c r="ALL95" s="126"/>
      <c r="ALM95" s="126"/>
      <c r="ALN95" s="126"/>
      <c r="ALO95" s="126"/>
      <c r="ALP95" s="126"/>
      <c r="ALQ95" s="126"/>
      <c r="ALR95" s="126"/>
      <c r="ALS95" s="126"/>
      <c r="ALT95" s="126"/>
      <c r="ALU95" s="126"/>
      <c r="ALV95" s="126"/>
      <c r="ALW95" s="126"/>
      <c r="ALX95" s="126"/>
      <c r="ALY95" s="126"/>
      <c r="ALZ95" s="126"/>
      <c r="AMA95" s="126"/>
      <c r="AMB95" s="126"/>
      <c r="AMC95" s="126"/>
      <c r="AMD95" s="126"/>
      <c r="AME95" s="126"/>
      <c r="AMF95" s="126"/>
      <c r="AMG95" s="126"/>
      <c r="AMH95" s="126"/>
      <c r="AMI95" s="126"/>
      <c r="AMJ95" s="126"/>
      <c r="AMK95" s="126"/>
      <c r="AML95" s="126"/>
      <c r="AMM95" s="126"/>
      <c r="AMN95" s="126"/>
      <c r="AMO95" s="126"/>
      <c r="AMP95" s="126"/>
      <c r="AMQ95" s="126"/>
      <c r="AMR95" s="126"/>
      <c r="AMS95" s="126"/>
      <c r="AMT95" s="126"/>
      <c r="AMU95" s="126"/>
      <c r="AMV95" s="126"/>
      <c r="AMW95" s="126"/>
      <c r="AMX95" s="126"/>
      <c r="AMY95" s="126"/>
      <c r="AMZ95" s="126"/>
      <c r="ANA95" s="126"/>
      <c r="ANB95" s="126"/>
      <c r="ANC95" s="126"/>
      <c r="AND95" s="126"/>
      <c r="ANE95" s="126"/>
      <c r="ANF95" s="126"/>
      <c r="ANG95" s="126"/>
      <c r="ANH95" s="126"/>
      <c r="ANI95" s="126"/>
      <c r="ANJ95" s="126"/>
      <c r="ANK95" s="126"/>
      <c r="ANL95" s="126"/>
      <c r="ANM95" s="126"/>
      <c r="ANN95" s="126"/>
      <c r="ANO95" s="126"/>
      <c r="ANP95" s="126"/>
      <c r="ANQ95" s="126"/>
      <c r="ANR95" s="126"/>
      <c r="ANS95" s="126"/>
      <c r="ANT95" s="126"/>
      <c r="ANU95" s="126"/>
      <c r="ANV95" s="126"/>
      <c r="ANW95" s="126"/>
      <c r="ANX95" s="126"/>
      <c r="ANY95" s="126"/>
      <c r="ANZ95" s="126"/>
      <c r="AOA95" s="126"/>
      <c r="AOB95" s="126"/>
      <c r="AOC95" s="126"/>
      <c r="AOD95" s="126"/>
      <c r="AOE95" s="126"/>
      <c r="AOF95" s="126"/>
      <c r="AOG95" s="126"/>
      <c r="AOH95" s="126"/>
      <c r="AOI95" s="126"/>
      <c r="AOJ95" s="126"/>
      <c r="AOK95" s="126"/>
      <c r="AOL95" s="126"/>
      <c r="AOM95" s="126"/>
      <c r="AON95" s="126"/>
      <c r="AOO95" s="126"/>
      <c r="AOP95" s="126"/>
      <c r="AOQ95" s="126"/>
      <c r="AOR95" s="126"/>
      <c r="AOS95" s="126"/>
      <c r="AOT95" s="126"/>
      <c r="AOU95" s="126"/>
      <c r="AOV95" s="126"/>
      <c r="AOW95" s="126"/>
      <c r="AOX95" s="126"/>
      <c r="AOY95" s="126"/>
      <c r="AOZ95" s="126"/>
      <c r="APA95" s="126"/>
      <c r="APB95" s="126"/>
      <c r="APC95" s="126"/>
      <c r="APD95" s="126"/>
      <c r="APE95" s="126"/>
      <c r="APF95" s="126"/>
      <c r="APG95" s="126"/>
      <c r="APH95" s="126"/>
      <c r="API95" s="126"/>
      <c r="APJ95" s="126"/>
      <c r="APK95" s="126"/>
      <c r="APL95" s="126"/>
      <c r="APM95" s="126"/>
      <c r="APN95" s="126"/>
      <c r="APO95" s="126"/>
      <c r="APP95" s="126"/>
      <c r="APQ95" s="126"/>
      <c r="APR95" s="126"/>
      <c r="APS95" s="126"/>
      <c r="APT95" s="126"/>
      <c r="APU95" s="126"/>
      <c r="APV95" s="126"/>
      <c r="APW95" s="126"/>
      <c r="APX95" s="126"/>
      <c r="APY95" s="126"/>
      <c r="APZ95" s="126"/>
      <c r="AQA95" s="126"/>
      <c r="AQB95" s="126"/>
      <c r="AQC95" s="126"/>
      <c r="AQD95" s="126"/>
      <c r="AQE95" s="126"/>
      <c r="AQF95" s="126"/>
      <c r="AQG95" s="126"/>
      <c r="AQH95" s="126"/>
      <c r="AQI95" s="126"/>
      <c r="AQJ95" s="126"/>
      <c r="AQK95" s="126"/>
      <c r="AQL95" s="126"/>
      <c r="AQM95" s="126"/>
      <c r="AQN95" s="126"/>
      <c r="AQO95" s="126"/>
      <c r="AQP95" s="126"/>
      <c r="AQQ95" s="126"/>
      <c r="AQR95" s="126"/>
      <c r="AQS95" s="126"/>
      <c r="AQT95" s="126"/>
      <c r="AQU95" s="126"/>
      <c r="AQV95" s="126"/>
      <c r="AQW95" s="126"/>
      <c r="AQX95" s="126"/>
      <c r="AQY95" s="126"/>
      <c r="AQZ95" s="126"/>
      <c r="ARA95" s="126"/>
      <c r="ARB95" s="126"/>
      <c r="ARC95" s="126"/>
      <c r="ARD95" s="126"/>
      <c r="ARE95" s="126"/>
      <c r="ARF95" s="126"/>
      <c r="ARG95" s="126"/>
      <c r="ARH95" s="126"/>
      <c r="ARI95" s="126"/>
      <c r="ARJ95" s="126"/>
      <c r="ARK95" s="126"/>
      <c r="ARL95" s="126"/>
      <c r="ARM95" s="126"/>
      <c r="ARN95" s="126"/>
      <c r="ARO95" s="126"/>
      <c r="ARP95" s="126"/>
      <c r="ARQ95" s="126"/>
      <c r="ARR95" s="126"/>
      <c r="ARS95" s="126"/>
      <c r="ART95" s="126"/>
      <c r="ARU95" s="126"/>
      <c r="ARV95" s="126"/>
      <c r="ARW95" s="126"/>
      <c r="ARX95" s="126"/>
      <c r="ARY95" s="126"/>
      <c r="ARZ95" s="126"/>
      <c r="ASA95" s="126"/>
      <c r="ASB95" s="126"/>
      <c r="ASC95" s="126"/>
      <c r="ASD95" s="126"/>
      <c r="ASE95" s="126"/>
      <c r="ASF95" s="126"/>
      <c r="ASG95" s="126"/>
      <c r="ASH95" s="126"/>
      <c r="ASI95" s="126"/>
      <c r="ASJ95" s="126"/>
      <c r="ASK95" s="126"/>
      <c r="ASL95" s="126"/>
      <c r="ASM95" s="126"/>
      <c r="ASN95" s="126"/>
      <c r="ASO95" s="126"/>
      <c r="ASP95" s="126"/>
      <c r="ASQ95" s="126"/>
      <c r="ASR95" s="126"/>
      <c r="ASS95" s="126"/>
      <c r="AST95" s="126"/>
      <c r="ASU95" s="126"/>
      <c r="ASV95" s="126"/>
      <c r="ASW95" s="126"/>
      <c r="ASX95" s="126"/>
      <c r="ASY95" s="126"/>
      <c r="ASZ95" s="126"/>
      <c r="ATA95" s="126"/>
      <c r="ATB95" s="126"/>
      <c r="ATC95" s="126"/>
      <c r="ATD95" s="126"/>
      <c r="ATE95" s="126"/>
      <c r="ATF95" s="126"/>
      <c r="ATG95" s="126"/>
      <c r="ATH95" s="126"/>
      <c r="ATI95" s="126"/>
      <c r="ATJ95" s="126"/>
      <c r="ATK95" s="126"/>
      <c r="ATL95" s="126"/>
      <c r="ATM95" s="126"/>
      <c r="ATN95" s="126"/>
      <c r="ATO95" s="126"/>
      <c r="ATP95" s="126"/>
      <c r="ATQ95" s="126"/>
      <c r="ATR95" s="126"/>
      <c r="ATS95" s="126"/>
      <c r="ATT95" s="126"/>
      <c r="ATU95" s="126"/>
      <c r="ATV95" s="126"/>
      <c r="ATW95" s="126"/>
      <c r="ATX95" s="126"/>
      <c r="ATY95" s="126"/>
      <c r="ATZ95" s="126"/>
      <c r="AUA95" s="126"/>
      <c r="AUB95" s="126"/>
      <c r="AUC95" s="126"/>
      <c r="AUD95" s="126"/>
      <c r="AUE95" s="126"/>
      <c r="AUF95" s="126"/>
      <c r="AUG95" s="126"/>
      <c r="AUH95" s="126"/>
      <c r="AUI95" s="126"/>
      <c r="AUJ95" s="126"/>
      <c r="AUK95" s="126"/>
      <c r="AUL95" s="126"/>
      <c r="AUM95" s="126"/>
      <c r="AUN95" s="126"/>
      <c r="AUO95" s="126"/>
      <c r="AUP95" s="126"/>
      <c r="AUQ95" s="126"/>
      <c r="AUR95" s="126"/>
      <c r="AUS95" s="126"/>
      <c r="AUT95" s="126"/>
      <c r="AUU95" s="126"/>
      <c r="AUV95" s="126"/>
      <c r="AUW95" s="126"/>
      <c r="AUX95" s="126"/>
      <c r="AUY95" s="126"/>
      <c r="AUZ95" s="126"/>
      <c r="AVA95" s="126"/>
      <c r="AVB95" s="126"/>
      <c r="AVC95" s="126"/>
      <c r="AVD95" s="126"/>
      <c r="AVE95" s="126"/>
      <c r="AVF95" s="126"/>
      <c r="AVG95" s="126"/>
      <c r="AVH95" s="126"/>
      <c r="AVI95" s="126"/>
      <c r="AVJ95" s="126"/>
      <c r="AVK95" s="126"/>
      <c r="AVL95" s="126"/>
      <c r="AVM95" s="126"/>
      <c r="AVN95" s="126"/>
      <c r="AVO95" s="126"/>
      <c r="AVP95" s="126"/>
      <c r="AVQ95" s="126"/>
      <c r="AVR95" s="126"/>
      <c r="AVS95" s="126"/>
      <c r="AVT95" s="126"/>
      <c r="AVU95" s="126"/>
      <c r="AVV95" s="126"/>
      <c r="AVW95" s="126"/>
      <c r="AVX95" s="126"/>
      <c r="AVY95" s="126"/>
      <c r="AVZ95" s="126"/>
      <c r="AWA95" s="126"/>
      <c r="AWB95" s="126"/>
      <c r="AWC95" s="126"/>
      <c r="AWD95" s="126"/>
      <c r="AWE95" s="126"/>
      <c r="AWF95" s="126"/>
      <c r="AWG95" s="126"/>
      <c r="AWH95" s="126"/>
      <c r="AWI95" s="126"/>
      <c r="AWJ95" s="126"/>
      <c r="AWK95" s="126"/>
      <c r="AWL95" s="126"/>
      <c r="AWM95" s="126"/>
      <c r="AWN95" s="126"/>
      <c r="AWO95" s="126"/>
      <c r="AWP95" s="126"/>
      <c r="AWQ95" s="126"/>
      <c r="AWR95" s="126"/>
      <c r="AWS95" s="126"/>
      <c r="AWT95" s="126"/>
      <c r="AWU95" s="126"/>
      <c r="AWV95" s="126"/>
      <c r="AWW95" s="126"/>
      <c r="AWX95" s="126"/>
      <c r="AWY95" s="126"/>
      <c r="AWZ95" s="126"/>
      <c r="AXA95" s="126"/>
      <c r="AXB95" s="126"/>
      <c r="AXC95" s="126"/>
      <c r="AXD95" s="126"/>
      <c r="AXE95" s="126"/>
      <c r="AXF95" s="126"/>
      <c r="AXG95" s="126"/>
      <c r="AXH95" s="126"/>
      <c r="AXI95" s="126"/>
      <c r="AXJ95" s="126"/>
      <c r="AXK95" s="126"/>
      <c r="AXL95" s="126"/>
      <c r="AXM95" s="126"/>
      <c r="AXN95" s="126"/>
      <c r="AXO95" s="126"/>
      <c r="AXP95" s="126"/>
      <c r="AXQ95" s="126"/>
      <c r="AXR95" s="126"/>
      <c r="AXS95" s="126"/>
      <c r="AXT95" s="126"/>
      <c r="AXU95" s="126"/>
      <c r="AXV95" s="126"/>
      <c r="AXW95" s="126"/>
      <c r="AXX95" s="126"/>
      <c r="AXY95" s="126"/>
      <c r="AXZ95" s="126"/>
      <c r="AYA95" s="126"/>
      <c r="AYB95" s="126"/>
      <c r="AYC95" s="126"/>
      <c r="AYD95" s="126"/>
      <c r="AYE95" s="126"/>
      <c r="AYF95" s="126"/>
      <c r="AYG95" s="126"/>
      <c r="AYH95" s="126"/>
      <c r="AYI95" s="126"/>
      <c r="AYJ95" s="126"/>
      <c r="AYK95" s="126"/>
      <c r="AYL95" s="126"/>
      <c r="AYM95" s="126"/>
      <c r="AYN95" s="126"/>
      <c r="AYO95" s="126"/>
      <c r="AYP95" s="126"/>
      <c r="AYQ95" s="126"/>
      <c r="AYR95" s="126"/>
      <c r="AYS95" s="126"/>
      <c r="AYT95" s="126"/>
      <c r="AYU95" s="126"/>
      <c r="AYV95" s="126"/>
      <c r="AYW95" s="126"/>
      <c r="AYX95" s="126"/>
      <c r="AYY95" s="126"/>
      <c r="AYZ95" s="126"/>
      <c r="AZA95" s="126"/>
      <c r="AZB95" s="126"/>
      <c r="AZC95" s="126"/>
      <c r="AZD95" s="126"/>
      <c r="AZE95" s="126"/>
      <c r="AZF95" s="126"/>
      <c r="AZG95" s="126"/>
      <c r="AZH95" s="126"/>
      <c r="AZI95" s="126"/>
      <c r="AZJ95" s="126"/>
      <c r="AZK95" s="126"/>
      <c r="AZL95" s="126"/>
      <c r="AZM95" s="126"/>
      <c r="AZN95" s="126"/>
      <c r="AZO95" s="126"/>
      <c r="AZP95" s="126"/>
      <c r="AZQ95" s="126"/>
      <c r="AZR95" s="126"/>
      <c r="AZS95" s="126"/>
      <c r="AZT95" s="126"/>
      <c r="AZU95" s="126"/>
      <c r="AZV95" s="126"/>
      <c r="AZW95" s="126"/>
      <c r="AZX95" s="126"/>
      <c r="AZY95" s="126"/>
      <c r="AZZ95" s="126"/>
      <c r="BAA95" s="126"/>
      <c r="BAB95" s="126"/>
      <c r="BAC95" s="126"/>
      <c r="BAD95" s="126"/>
      <c r="BAE95" s="126"/>
      <c r="BAF95" s="126"/>
      <c r="BAG95" s="126"/>
      <c r="BAH95" s="126"/>
      <c r="BAI95" s="126"/>
      <c r="BAJ95" s="126"/>
      <c r="BAK95" s="126"/>
      <c r="BAL95" s="126"/>
      <c r="BAM95" s="126"/>
      <c r="BAN95" s="126"/>
      <c r="BAO95" s="126"/>
      <c r="BAP95" s="126"/>
      <c r="BAQ95" s="126"/>
      <c r="BAR95" s="126"/>
      <c r="BAS95" s="126"/>
      <c r="BAT95" s="126"/>
      <c r="BAU95" s="126"/>
      <c r="BAV95" s="126"/>
      <c r="BAW95" s="126"/>
      <c r="BAX95" s="126"/>
      <c r="BAY95" s="126"/>
      <c r="BAZ95" s="126"/>
      <c r="BBA95" s="126"/>
      <c r="BBB95" s="126"/>
      <c r="BBC95" s="126"/>
      <c r="BBD95" s="126"/>
      <c r="BBE95" s="126"/>
      <c r="BBF95" s="126"/>
      <c r="BBG95" s="126"/>
      <c r="BBH95" s="126"/>
      <c r="BBI95" s="126"/>
      <c r="BBJ95" s="126"/>
      <c r="BBK95" s="126"/>
      <c r="BBL95" s="126"/>
      <c r="BBM95" s="126"/>
      <c r="BBN95" s="126"/>
      <c r="BBO95" s="126"/>
      <c r="BBP95" s="126"/>
      <c r="BBQ95" s="126"/>
      <c r="BBR95" s="126"/>
      <c r="BBS95" s="126"/>
      <c r="BBT95" s="126"/>
      <c r="BBU95" s="126"/>
      <c r="BBV95" s="126"/>
      <c r="BBW95" s="126"/>
      <c r="BBX95" s="126"/>
      <c r="BBY95" s="126"/>
      <c r="BBZ95" s="126"/>
      <c r="BCA95" s="126"/>
      <c r="BCB95" s="126"/>
      <c r="BCC95" s="126"/>
      <c r="BCD95" s="126"/>
      <c r="BCE95" s="126"/>
      <c r="BCF95" s="126"/>
      <c r="BCG95" s="126"/>
      <c r="BCH95" s="126"/>
      <c r="BCI95" s="126"/>
      <c r="BCJ95" s="126"/>
      <c r="BCK95" s="126"/>
      <c r="BCL95" s="126"/>
      <c r="BCM95" s="126"/>
      <c r="BCN95" s="126"/>
      <c r="BCO95" s="126"/>
      <c r="BCP95" s="126"/>
      <c r="BCQ95" s="126"/>
      <c r="BCR95" s="126"/>
      <c r="BCS95" s="126"/>
      <c r="BCT95" s="126"/>
      <c r="BCU95" s="126"/>
      <c r="BCV95" s="126"/>
      <c r="BCW95" s="126"/>
      <c r="BCX95" s="126"/>
      <c r="BCY95" s="126"/>
      <c r="BCZ95" s="126"/>
      <c r="BDA95" s="126"/>
      <c r="BDB95" s="126"/>
      <c r="BDC95" s="126"/>
      <c r="BDD95" s="126"/>
      <c r="BDE95" s="126"/>
      <c r="BDF95" s="126"/>
      <c r="BDG95" s="126"/>
      <c r="BDH95" s="126"/>
      <c r="BDI95" s="126"/>
      <c r="BDJ95" s="126"/>
      <c r="BDK95" s="126"/>
      <c r="BDL95" s="126"/>
      <c r="BDM95" s="126"/>
      <c r="BDN95" s="126"/>
      <c r="BDO95" s="126"/>
      <c r="BDP95" s="126"/>
      <c r="BDQ95" s="126"/>
      <c r="BDR95" s="126"/>
      <c r="BDS95" s="126"/>
      <c r="BDT95" s="126"/>
      <c r="BDU95" s="126"/>
      <c r="BDV95" s="126"/>
      <c r="BDW95" s="126"/>
      <c r="BDX95" s="126"/>
      <c r="BDY95" s="126"/>
      <c r="BDZ95" s="126"/>
      <c r="BEA95" s="126"/>
      <c r="BEB95" s="126"/>
      <c r="BEC95" s="126"/>
      <c r="BED95" s="126"/>
      <c r="BEE95" s="126"/>
      <c r="BEF95" s="126"/>
      <c r="BEG95" s="126"/>
      <c r="BEH95" s="126"/>
      <c r="BEI95" s="126"/>
      <c r="BEJ95" s="126"/>
      <c r="BEK95" s="126"/>
      <c r="BEL95" s="126"/>
      <c r="BEM95" s="126"/>
      <c r="BEN95" s="126"/>
      <c r="BEO95" s="126"/>
      <c r="BEP95" s="126"/>
      <c r="BEQ95" s="126"/>
      <c r="BER95" s="126"/>
      <c r="BES95" s="126"/>
      <c r="BET95" s="126"/>
      <c r="BEU95" s="126"/>
      <c r="BEV95" s="126"/>
      <c r="BEW95" s="126"/>
      <c r="BEX95" s="126"/>
      <c r="BEY95" s="126"/>
      <c r="BEZ95" s="126"/>
      <c r="BFA95" s="126"/>
      <c r="BFB95" s="126"/>
      <c r="BFC95" s="126"/>
      <c r="BFD95" s="126"/>
      <c r="BFE95" s="126"/>
      <c r="BFF95" s="126"/>
      <c r="BFG95" s="126"/>
      <c r="BFH95" s="126"/>
      <c r="BFI95" s="126"/>
      <c r="BFJ95" s="126"/>
      <c r="BFK95" s="126"/>
      <c r="BFL95" s="126"/>
      <c r="BFM95" s="126"/>
      <c r="BFN95" s="126"/>
      <c r="BFO95" s="126"/>
      <c r="BFP95" s="126"/>
      <c r="BFQ95" s="126"/>
      <c r="BFR95" s="126"/>
      <c r="BFS95" s="126"/>
      <c r="BFT95" s="126"/>
      <c r="BFU95" s="126"/>
      <c r="BFV95" s="126"/>
      <c r="BFW95" s="126"/>
      <c r="BFX95" s="126"/>
      <c r="BFY95" s="126"/>
      <c r="BFZ95" s="126"/>
      <c r="BGA95" s="126"/>
      <c r="BGB95" s="126"/>
      <c r="BGC95" s="126"/>
      <c r="BGD95" s="126"/>
      <c r="BGE95" s="126"/>
      <c r="BGF95" s="126"/>
      <c r="BGG95" s="126"/>
      <c r="BGH95" s="126"/>
      <c r="BGI95" s="126"/>
      <c r="BGJ95" s="126"/>
      <c r="BGK95" s="126"/>
      <c r="BGL95" s="126"/>
      <c r="BGM95" s="126"/>
      <c r="BGN95" s="126"/>
      <c r="BGO95" s="126"/>
      <c r="BGP95" s="126"/>
      <c r="BGQ95" s="126"/>
      <c r="BGR95" s="126"/>
      <c r="BGS95" s="126"/>
      <c r="BGT95" s="126"/>
      <c r="BGU95" s="126"/>
      <c r="BGV95" s="126"/>
      <c r="BGW95" s="126"/>
      <c r="BGX95" s="126"/>
      <c r="BGY95" s="126"/>
      <c r="BGZ95" s="126"/>
      <c r="BHA95" s="126"/>
      <c r="BHB95" s="126"/>
      <c r="BHC95" s="126"/>
      <c r="BHD95" s="126"/>
      <c r="BHE95" s="126"/>
      <c r="BHF95" s="126"/>
      <c r="BHG95" s="126"/>
      <c r="BHH95" s="126"/>
      <c r="BHI95" s="126"/>
      <c r="BHJ95" s="126"/>
      <c r="BHK95" s="126"/>
      <c r="BHL95" s="126"/>
      <c r="BHM95" s="126"/>
      <c r="BHN95" s="126"/>
      <c r="BHO95" s="126"/>
      <c r="BHP95" s="126"/>
      <c r="BHQ95" s="126"/>
      <c r="BHR95" s="126"/>
      <c r="BHS95" s="126"/>
      <c r="BHT95" s="126"/>
      <c r="BHU95" s="126"/>
      <c r="BHV95" s="126"/>
      <c r="BHW95" s="126"/>
      <c r="BHX95" s="126"/>
      <c r="BHY95" s="126"/>
      <c r="BHZ95" s="126"/>
      <c r="BIA95" s="126"/>
      <c r="BIB95" s="126"/>
      <c r="BIC95" s="126"/>
      <c r="BID95" s="126"/>
      <c r="BIE95" s="126"/>
      <c r="BIF95" s="126"/>
      <c r="BIG95" s="126"/>
      <c r="BIH95" s="126"/>
      <c r="BII95" s="126"/>
      <c r="BIJ95" s="126"/>
      <c r="BIK95" s="126"/>
      <c r="BIL95" s="126"/>
      <c r="BIM95" s="126"/>
      <c r="BIN95" s="126"/>
      <c r="BIO95" s="126"/>
      <c r="BIP95" s="126"/>
      <c r="BIQ95" s="126"/>
      <c r="BIR95" s="126"/>
      <c r="BIS95" s="126"/>
      <c r="BIT95" s="126"/>
      <c r="BIU95" s="126"/>
      <c r="BIV95" s="126"/>
      <c r="BIW95" s="126"/>
      <c r="BIX95" s="126"/>
      <c r="BIY95" s="126"/>
      <c r="BIZ95" s="126"/>
      <c r="BJA95" s="126"/>
      <c r="BJB95" s="126"/>
      <c r="BJC95" s="126"/>
      <c r="BJD95" s="126"/>
      <c r="BJE95" s="126"/>
      <c r="BJF95" s="126"/>
      <c r="BJG95" s="126"/>
      <c r="BJH95" s="126"/>
      <c r="BJI95" s="126"/>
      <c r="BJJ95" s="126"/>
      <c r="BJK95" s="126"/>
      <c r="BJL95" s="126"/>
      <c r="BJM95" s="126"/>
      <c r="BJN95" s="126"/>
      <c r="BJO95" s="126"/>
      <c r="BJP95" s="126"/>
      <c r="BJQ95" s="126"/>
      <c r="BJR95" s="126"/>
      <c r="BJS95" s="126"/>
      <c r="BJT95" s="126"/>
      <c r="BJU95" s="126"/>
      <c r="BJV95" s="126"/>
      <c r="BJW95" s="126"/>
      <c r="BJX95" s="126"/>
      <c r="BJY95" s="126"/>
      <c r="BJZ95" s="126"/>
      <c r="BKA95" s="126"/>
      <c r="BKB95" s="126"/>
      <c r="BKC95" s="126"/>
      <c r="BKD95" s="126"/>
      <c r="BKE95" s="126"/>
      <c r="BKF95" s="126"/>
      <c r="BKG95" s="126"/>
      <c r="BKH95" s="126"/>
      <c r="BKI95" s="126"/>
      <c r="BKJ95" s="126"/>
      <c r="BKK95" s="126"/>
      <c r="BKL95" s="126"/>
      <c r="BKM95" s="126"/>
      <c r="BKN95" s="126"/>
      <c r="BKO95" s="126"/>
      <c r="BKP95" s="126"/>
      <c r="BKQ95" s="126"/>
      <c r="BKR95" s="126"/>
      <c r="BKS95" s="126"/>
      <c r="BKT95" s="126"/>
      <c r="BKU95" s="126"/>
      <c r="BKV95" s="126"/>
      <c r="BKW95" s="126"/>
      <c r="BKX95" s="126"/>
      <c r="BKY95" s="126"/>
      <c r="BKZ95" s="126"/>
      <c r="BLA95" s="126"/>
      <c r="BLB95" s="126"/>
      <c r="BLC95" s="126"/>
      <c r="BLD95" s="126"/>
      <c r="BLE95" s="126"/>
      <c r="BLF95" s="126"/>
      <c r="BLG95" s="126"/>
      <c r="BLH95" s="126"/>
      <c r="BLI95" s="126"/>
      <c r="BLJ95" s="126"/>
      <c r="BLK95" s="126"/>
      <c r="BLL95" s="126"/>
      <c r="BLM95" s="126"/>
      <c r="BLN95" s="126"/>
      <c r="BLO95" s="126"/>
      <c r="BLP95" s="126"/>
      <c r="BLQ95" s="126"/>
      <c r="BLR95" s="126"/>
      <c r="BLS95" s="126"/>
      <c r="BLT95" s="126"/>
      <c r="BLU95" s="126"/>
      <c r="BLV95" s="126"/>
      <c r="BLW95" s="126"/>
      <c r="BLX95" s="126"/>
      <c r="BLY95" s="126"/>
      <c r="BLZ95" s="126"/>
      <c r="BMA95" s="126"/>
      <c r="BMB95" s="126"/>
      <c r="BMC95" s="126"/>
      <c r="BMD95" s="126"/>
      <c r="BME95" s="126"/>
      <c r="BMF95" s="126"/>
      <c r="BMG95" s="126"/>
      <c r="BMH95" s="126"/>
      <c r="BMI95" s="126"/>
      <c r="BMJ95" s="126"/>
      <c r="BMK95" s="126"/>
      <c r="BML95" s="126"/>
      <c r="BMM95" s="126"/>
      <c r="BMN95" s="126"/>
      <c r="BMO95" s="126"/>
      <c r="BMP95" s="126"/>
      <c r="BMQ95" s="126"/>
      <c r="BMR95" s="126"/>
      <c r="BMS95" s="126"/>
      <c r="BMT95" s="126"/>
      <c r="BMU95" s="126"/>
      <c r="BMV95" s="126"/>
      <c r="BMW95" s="126"/>
      <c r="BMX95" s="126"/>
      <c r="BMY95" s="126"/>
      <c r="BMZ95" s="126"/>
      <c r="BNA95" s="126"/>
      <c r="BNB95" s="126"/>
      <c r="BNC95" s="126"/>
      <c r="BND95" s="126"/>
      <c r="BNE95" s="126"/>
      <c r="BNF95" s="126"/>
      <c r="BNG95" s="126"/>
      <c r="BNH95" s="126"/>
      <c r="BNI95" s="126"/>
      <c r="BNJ95" s="126"/>
      <c r="BNK95" s="126"/>
      <c r="BNL95" s="126"/>
      <c r="BNM95" s="126"/>
      <c r="BNN95" s="126"/>
      <c r="BNO95" s="126"/>
      <c r="BNP95" s="126"/>
      <c r="BNQ95" s="126"/>
      <c r="BNR95" s="126"/>
      <c r="BNS95" s="126"/>
      <c r="BNT95" s="126"/>
      <c r="BNU95" s="126"/>
      <c r="BNV95" s="126"/>
      <c r="BNW95" s="126"/>
      <c r="BNX95" s="126"/>
      <c r="BNY95" s="126"/>
      <c r="BNZ95" s="126"/>
      <c r="BOA95" s="126"/>
      <c r="BOB95" s="126"/>
      <c r="BOC95" s="126"/>
      <c r="BOD95" s="126"/>
      <c r="BOE95" s="126"/>
      <c r="BOF95" s="126"/>
      <c r="BOG95" s="126"/>
      <c r="BOH95" s="126"/>
      <c r="BOI95" s="126"/>
      <c r="BOJ95" s="126"/>
      <c r="BOK95" s="126"/>
      <c r="BOL95" s="126"/>
      <c r="BOM95" s="126"/>
      <c r="BON95" s="126"/>
      <c r="BOO95" s="126"/>
      <c r="BOP95" s="126"/>
      <c r="BOQ95" s="126"/>
      <c r="BOR95" s="126"/>
      <c r="BOS95" s="126"/>
      <c r="BOT95" s="126"/>
      <c r="BOU95" s="126"/>
      <c r="BOV95" s="126"/>
      <c r="BOW95" s="126"/>
      <c r="BOX95" s="126"/>
      <c r="BOY95" s="126"/>
      <c r="BOZ95" s="126"/>
      <c r="BPA95" s="126"/>
      <c r="BPB95" s="126"/>
      <c r="BPC95" s="126"/>
      <c r="BPD95" s="126"/>
      <c r="BPE95" s="126"/>
      <c r="BPF95" s="126"/>
      <c r="BPG95" s="126"/>
      <c r="BPH95" s="126"/>
      <c r="BPI95" s="126"/>
      <c r="BPJ95" s="126"/>
      <c r="BPK95" s="126"/>
      <c r="BPL95" s="126"/>
      <c r="BPM95" s="126"/>
      <c r="BPN95" s="126"/>
      <c r="BPO95" s="126"/>
      <c r="BPP95" s="126"/>
      <c r="BPQ95" s="126"/>
      <c r="BPR95" s="126"/>
      <c r="BPS95" s="126"/>
      <c r="BPT95" s="126"/>
      <c r="BPU95" s="126"/>
      <c r="BPV95" s="126"/>
      <c r="BPW95" s="126"/>
      <c r="BPX95" s="126"/>
      <c r="BPY95" s="126"/>
      <c r="BPZ95" s="126"/>
      <c r="BQA95" s="126"/>
      <c r="BQB95" s="126"/>
      <c r="BQC95" s="126"/>
      <c r="BQD95" s="126"/>
      <c r="BQE95" s="126"/>
      <c r="BQF95" s="126"/>
      <c r="BQG95" s="126"/>
      <c r="BQH95" s="126"/>
      <c r="BQI95" s="126"/>
      <c r="BQJ95" s="126"/>
      <c r="BQK95" s="126"/>
      <c r="BQL95" s="126"/>
      <c r="BQM95" s="126"/>
      <c r="BQN95" s="126"/>
      <c r="BQO95" s="126"/>
      <c r="BQP95" s="126"/>
      <c r="BQQ95" s="126"/>
      <c r="BQR95" s="126"/>
      <c r="BQS95" s="126"/>
      <c r="BQT95" s="126"/>
      <c r="BQU95" s="126"/>
      <c r="BQV95" s="126"/>
      <c r="BQW95" s="126"/>
      <c r="BQX95" s="126"/>
      <c r="BQY95" s="126"/>
      <c r="BQZ95" s="126"/>
      <c r="BRA95" s="126"/>
      <c r="BRB95" s="126"/>
      <c r="BRC95" s="126"/>
      <c r="BRD95" s="126"/>
      <c r="BRE95" s="126"/>
      <c r="BRF95" s="126"/>
      <c r="BRG95" s="126"/>
      <c r="BRH95" s="126"/>
      <c r="BRI95" s="126"/>
      <c r="BRJ95" s="126"/>
      <c r="BRK95" s="126"/>
      <c r="BRL95" s="126"/>
      <c r="BRM95" s="126"/>
      <c r="BRN95" s="126"/>
      <c r="BRO95" s="126"/>
      <c r="BRP95" s="126"/>
      <c r="BRQ95" s="126"/>
      <c r="BRR95" s="126"/>
      <c r="BRS95" s="126"/>
      <c r="BRT95" s="126"/>
      <c r="BRU95" s="126"/>
      <c r="BRV95" s="126"/>
      <c r="BRW95" s="126"/>
      <c r="BRX95" s="126"/>
      <c r="BRY95" s="126"/>
      <c r="BRZ95" s="126"/>
      <c r="BSA95" s="126"/>
      <c r="BSB95" s="126"/>
      <c r="BSC95" s="126"/>
      <c r="BSD95" s="126"/>
      <c r="BSE95" s="126"/>
      <c r="BSF95" s="126"/>
      <c r="BSG95" s="126"/>
      <c r="BSH95" s="126"/>
      <c r="BSI95" s="126"/>
      <c r="BSJ95" s="126"/>
      <c r="BSK95" s="126"/>
      <c r="BSL95" s="126"/>
      <c r="BSM95" s="126"/>
      <c r="BSN95" s="126"/>
      <c r="BSO95" s="126"/>
      <c r="BSP95" s="126"/>
      <c r="BSQ95" s="126"/>
      <c r="BSR95" s="126"/>
      <c r="BSS95" s="126"/>
      <c r="BST95" s="126"/>
      <c r="BSU95" s="126"/>
      <c r="BSV95" s="126"/>
      <c r="BSW95" s="126"/>
      <c r="BSX95" s="126"/>
      <c r="BSY95" s="126"/>
      <c r="BSZ95" s="126"/>
      <c r="BTA95" s="126"/>
      <c r="BTB95" s="126"/>
      <c r="BTC95" s="126"/>
      <c r="BTD95" s="126"/>
      <c r="BTE95" s="126"/>
      <c r="BTF95" s="126"/>
      <c r="BTG95" s="126"/>
      <c r="BTH95" s="126"/>
      <c r="BTI95" s="126"/>
      <c r="BTJ95" s="126"/>
      <c r="BTK95" s="126"/>
      <c r="BTL95" s="126"/>
      <c r="BTM95" s="126"/>
      <c r="BTN95" s="126"/>
      <c r="BTO95" s="126"/>
      <c r="BTP95" s="126"/>
      <c r="BTQ95" s="126"/>
      <c r="BTR95" s="126"/>
      <c r="BTS95" s="126"/>
      <c r="BTT95" s="126"/>
      <c r="BTU95" s="126"/>
      <c r="BTV95" s="126"/>
      <c r="BTW95" s="126"/>
      <c r="BTX95" s="126"/>
      <c r="BTY95" s="126"/>
      <c r="BTZ95" s="126"/>
      <c r="BUA95" s="126"/>
      <c r="BUB95" s="126"/>
      <c r="BUC95" s="126"/>
      <c r="BUD95" s="126"/>
      <c r="BUE95" s="126"/>
      <c r="BUF95" s="126"/>
      <c r="BUG95" s="126"/>
      <c r="BUH95" s="126"/>
      <c r="BUI95" s="126"/>
      <c r="BUJ95" s="126"/>
      <c r="BUK95" s="126"/>
      <c r="BUL95" s="126"/>
      <c r="BUM95" s="126"/>
      <c r="BUN95" s="126"/>
      <c r="BUO95" s="126"/>
      <c r="BUP95" s="126"/>
      <c r="BUQ95" s="126"/>
      <c r="BUR95" s="126"/>
      <c r="BUS95" s="126"/>
      <c r="BUT95" s="126"/>
      <c r="BUU95" s="126"/>
      <c r="BUV95" s="126"/>
      <c r="BUW95" s="126"/>
      <c r="BUX95" s="126"/>
      <c r="BUY95" s="126"/>
      <c r="BUZ95" s="126"/>
      <c r="BVA95" s="126"/>
      <c r="BVB95" s="126"/>
      <c r="BVC95" s="126"/>
      <c r="BVD95" s="126"/>
      <c r="BVE95" s="126"/>
      <c r="BVF95" s="126"/>
      <c r="BVG95" s="126"/>
      <c r="BVH95" s="126"/>
      <c r="BVI95" s="126"/>
      <c r="BVJ95" s="126"/>
      <c r="BVK95" s="126"/>
      <c r="BVL95" s="126"/>
      <c r="BVM95" s="126"/>
      <c r="BVN95" s="126"/>
      <c r="BVO95" s="126"/>
      <c r="BVP95" s="126"/>
      <c r="BVQ95" s="126"/>
      <c r="BVR95" s="126"/>
      <c r="BVS95" s="126"/>
      <c r="BVT95" s="126"/>
      <c r="BVU95" s="126"/>
      <c r="BVV95" s="126"/>
      <c r="BVW95" s="126"/>
      <c r="BVX95" s="126"/>
      <c r="BVY95" s="126"/>
      <c r="BVZ95" s="126"/>
      <c r="BWA95" s="126"/>
      <c r="BWB95" s="126"/>
      <c r="BWC95" s="126"/>
      <c r="BWD95" s="126"/>
      <c r="BWE95" s="126"/>
      <c r="BWF95" s="126"/>
      <c r="BWG95" s="126"/>
      <c r="BWH95" s="126"/>
      <c r="BWI95" s="126"/>
      <c r="BWJ95" s="126"/>
      <c r="BWK95" s="126"/>
      <c r="BWL95" s="126"/>
      <c r="BWM95" s="126"/>
      <c r="BWN95" s="126"/>
      <c r="BWO95" s="126"/>
      <c r="BWP95" s="126"/>
      <c r="BWQ95" s="126"/>
      <c r="BWR95" s="126"/>
      <c r="BWS95" s="126"/>
      <c r="BWT95" s="126"/>
      <c r="BWU95" s="126"/>
      <c r="BWV95" s="126"/>
      <c r="BWW95" s="126"/>
      <c r="BWX95" s="126"/>
      <c r="BWY95" s="126"/>
      <c r="BWZ95" s="126"/>
      <c r="BXA95" s="126"/>
      <c r="BXB95" s="126"/>
      <c r="BXC95" s="126"/>
      <c r="BXD95" s="126"/>
      <c r="BXE95" s="126"/>
      <c r="BXF95" s="126"/>
      <c r="BXG95" s="126"/>
      <c r="BXH95" s="126"/>
      <c r="BXI95" s="126"/>
      <c r="BXJ95" s="126"/>
      <c r="BXK95" s="126"/>
      <c r="BXL95" s="126"/>
      <c r="BXM95" s="126"/>
      <c r="BXN95" s="126"/>
      <c r="BXO95" s="126"/>
      <c r="BXP95" s="126"/>
      <c r="BXQ95" s="126"/>
      <c r="BXR95" s="126"/>
      <c r="BXS95" s="126"/>
      <c r="BXT95" s="126"/>
      <c r="BXU95" s="126"/>
      <c r="BXV95" s="126"/>
      <c r="BXW95" s="126"/>
      <c r="BXX95" s="126"/>
      <c r="BXY95" s="126"/>
      <c r="BXZ95" s="126"/>
      <c r="BYA95" s="126"/>
      <c r="BYB95" s="126"/>
      <c r="BYC95" s="126"/>
      <c r="BYD95" s="126"/>
      <c r="BYE95" s="126"/>
      <c r="BYF95" s="126"/>
      <c r="BYG95" s="126"/>
      <c r="BYH95" s="126"/>
      <c r="BYI95" s="126"/>
      <c r="BYJ95" s="126"/>
      <c r="BYK95" s="126"/>
      <c r="BYL95" s="126"/>
      <c r="BYM95" s="126"/>
      <c r="BYN95" s="126"/>
      <c r="BYO95" s="126"/>
      <c r="BYP95" s="126"/>
      <c r="BYQ95" s="126"/>
      <c r="BYR95" s="126"/>
      <c r="BYS95" s="126"/>
      <c r="BYT95" s="126"/>
      <c r="BYU95" s="126"/>
      <c r="BYV95" s="126"/>
      <c r="BYW95" s="126"/>
      <c r="BYX95" s="126"/>
      <c r="BYY95" s="126"/>
      <c r="BYZ95" s="126"/>
      <c r="BZA95" s="126"/>
      <c r="BZB95" s="126"/>
      <c r="BZC95" s="126"/>
      <c r="BZD95" s="126"/>
      <c r="BZE95" s="126"/>
      <c r="BZF95" s="126"/>
      <c r="BZG95" s="126"/>
      <c r="BZH95" s="126"/>
      <c r="BZI95" s="126"/>
      <c r="BZJ95" s="126"/>
      <c r="BZK95" s="126"/>
      <c r="BZL95" s="126"/>
      <c r="BZM95" s="126"/>
      <c r="BZN95" s="126"/>
      <c r="BZO95" s="126"/>
      <c r="BZP95" s="126"/>
      <c r="BZQ95" s="126"/>
      <c r="BZR95" s="126"/>
      <c r="BZS95" s="126"/>
      <c r="BZT95" s="126"/>
      <c r="BZU95" s="126"/>
      <c r="BZV95" s="126"/>
      <c r="BZW95" s="126"/>
      <c r="BZX95" s="126"/>
      <c r="BZY95" s="126"/>
      <c r="BZZ95" s="126"/>
      <c r="CAA95" s="126"/>
      <c r="CAB95" s="126"/>
      <c r="CAC95" s="126"/>
      <c r="CAD95" s="126"/>
      <c r="CAE95" s="126"/>
      <c r="CAF95" s="126"/>
      <c r="CAG95" s="126"/>
      <c r="CAH95" s="126"/>
      <c r="CAI95" s="126"/>
      <c r="CAJ95" s="126"/>
      <c r="CAK95" s="126"/>
      <c r="CAL95" s="126"/>
      <c r="CAM95" s="126"/>
      <c r="CAN95" s="126"/>
      <c r="CAO95" s="126"/>
      <c r="CAP95" s="126"/>
      <c r="CAQ95" s="126"/>
      <c r="CAR95" s="126"/>
      <c r="CAS95" s="126"/>
      <c r="CAT95" s="126"/>
      <c r="CAU95" s="126"/>
      <c r="CAV95" s="126"/>
      <c r="CAW95" s="126"/>
      <c r="CAX95" s="126"/>
      <c r="CAY95" s="126"/>
      <c r="CAZ95" s="126"/>
      <c r="CBA95" s="126"/>
      <c r="CBB95" s="126"/>
      <c r="CBC95" s="126"/>
      <c r="CBD95" s="126"/>
      <c r="CBE95" s="126"/>
      <c r="CBF95" s="126"/>
      <c r="CBG95" s="126"/>
      <c r="CBH95" s="126"/>
      <c r="CBI95" s="126"/>
      <c r="CBJ95" s="126"/>
      <c r="CBK95" s="126"/>
      <c r="CBL95" s="126"/>
      <c r="CBM95" s="126"/>
      <c r="CBN95" s="126"/>
      <c r="CBO95" s="126"/>
      <c r="CBP95" s="126"/>
      <c r="CBQ95" s="126"/>
      <c r="CBR95" s="126"/>
      <c r="CBS95" s="126"/>
      <c r="CBT95" s="126"/>
      <c r="CBU95" s="126"/>
      <c r="CBV95" s="126"/>
      <c r="CBW95" s="126"/>
      <c r="CBX95" s="126"/>
      <c r="CBY95" s="126"/>
      <c r="CBZ95" s="126"/>
      <c r="CCA95" s="126"/>
      <c r="CCB95" s="126"/>
      <c r="CCC95" s="126"/>
      <c r="CCD95" s="126"/>
      <c r="CCE95" s="126"/>
      <c r="CCF95" s="126"/>
      <c r="CCG95" s="126"/>
      <c r="CCH95" s="126"/>
      <c r="CCI95" s="126"/>
      <c r="CCJ95" s="126"/>
      <c r="CCK95" s="126"/>
      <c r="CCL95" s="126"/>
      <c r="CCM95" s="126"/>
      <c r="CCN95" s="126"/>
      <c r="CCO95" s="126"/>
      <c r="CCP95" s="126"/>
      <c r="CCQ95" s="126"/>
      <c r="CCR95" s="126"/>
      <c r="CCS95" s="126"/>
      <c r="CCT95" s="126"/>
      <c r="CCU95" s="126"/>
      <c r="CCV95" s="126"/>
      <c r="CCW95" s="126"/>
      <c r="CCX95" s="126"/>
      <c r="CCY95" s="126"/>
      <c r="CCZ95" s="126"/>
      <c r="CDA95" s="126"/>
      <c r="CDB95" s="126"/>
      <c r="CDC95" s="126"/>
      <c r="CDD95" s="126"/>
      <c r="CDE95" s="126"/>
      <c r="CDF95" s="126"/>
      <c r="CDG95" s="126"/>
      <c r="CDH95" s="126"/>
      <c r="CDI95" s="126"/>
      <c r="CDJ95" s="126"/>
      <c r="CDK95" s="126"/>
      <c r="CDL95" s="126"/>
      <c r="CDM95" s="126"/>
      <c r="CDN95" s="126"/>
      <c r="CDO95" s="126"/>
      <c r="CDP95" s="126"/>
      <c r="CDQ95" s="126"/>
      <c r="CDR95" s="126"/>
      <c r="CDS95" s="126"/>
      <c r="CDT95" s="126"/>
      <c r="CDU95" s="126"/>
      <c r="CDV95" s="126"/>
      <c r="CDW95" s="126"/>
      <c r="CDX95" s="126"/>
      <c r="CDY95" s="126"/>
      <c r="CDZ95" s="126"/>
      <c r="CEA95" s="126"/>
      <c r="CEB95" s="126"/>
      <c r="CEC95" s="126"/>
      <c r="CED95" s="126"/>
      <c r="CEE95" s="126"/>
      <c r="CEF95" s="126"/>
      <c r="CEG95" s="126"/>
      <c r="CEH95" s="126"/>
      <c r="CEI95" s="126"/>
      <c r="CEJ95" s="126"/>
      <c r="CEK95" s="126"/>
      <c r="CEL95" s="126"/>
      <c r="CEM95" s="126"/>
      <c r="CEN95" s="126"/>
      <c r="CEO95" s="126"/>
      <c r="CEP95" s="126"/>
      <c r="CEQ95" s="126"/>
      <c r="CER95" s="126"/>
      <c r="CES95" s="126"/>
      <c r="CET95" s="126"/>
      <c r="CEU95" s="126"/>
      <c r="CEV95" s="126"/>
      <c r="CEW95" s="126"/>
      <c r="CEX95" s="126"/>
      <c r="CEY95" s="126"/>
      <c r="CEZ95" s="126"/>
      <c r="CFA95" s="126"/>
      <c r="CFB95" s="126"/>
      <c r="CFC95" s="126"/>
      <c r="CFD95" s="126"/>
      <c r="CFE95" s="126"/>
      <c r="CFF95" s="126"/>
      <c r="CFG95" s="126"/>
      <c r="CFH95" s="126"/>
      <c r="CFI95" s="126"/>
      <c r="CFJ95" s="126"/>
      <c r="CFK95" s="126"/>
      <c r="CFL95" s="126"/>
      <c r="CFM95" s="126"/>
      <c r="CFN95" s="126"/>
      <c r="CFO95" s="126"/>
      <c r="CFP95" s="126"/>
      <c r="CFQ95" s="126"/>
      <c r="CFR95" s="126"/>
      <c r="CFS95" s="126"/>
      <c r="CFT95" s="126"/>
      <c r="CFU95" s="126"/>
      <c r="CFV95" s="126"/>
      <c r="CFW95" s="126"/>
      <c r="CFX95" s="126"/>
      <c r="CFY95" s="126"/>
      <c r="CFZ95" s="126"/>
      <c r="CGA95" s="126"/>
      <c r="CGB95" s="126"/>
      <c r="CGC95" s="126"/>
      <c r="CGD95" s="126"/>
      <c r="CGE95" s="126"/>
      <c r="CGF95" s="126"/>
      <c r="CGG95" s="126"/>
      <c r="CGH95" s="126"/>
      <c r="CGI95" s="126"/>
      <c r="CGJ95" s="126"/>
      <c r="CGK95" s="126"/>
      <c r="CGL95" s="126"/>
      <c r="CGM95" s="126"/>
      <c r="CGN95" s="126"/>
      <c r="CGO95" s="126"/>
      <c r="CGP95" s="126"/>
      <c r="CGQ95" s="126"/>
      <c r="CGR95" s="126"/>
      <c r="CGS95" s="126"/>
      <c r="CGT95" s="126"/>
      <c r="CGU95" s="126"/>
      <c r="CGV95" s="126"/>
      <c r="CGW95" s="126"/>
      <c r="CGX95" s="126"/>
      <c r="CGY95" s="126"/>
      <c r="CGZ95" s="126"/>
      <c r="CHA95" s="126"/>
      <c r="CHB95" s="126"/>
      <c r="CHC95" s="126"/>
      <c r="CHD95" s="126"/>
      <c r="CHE95" s="126"/>
      <c r="CHF95" s="126"/>
      <c r="CHG95" s="126"/>
      <c r="CHH95" s="126"/>
      <c r="CHI95" s="126"/>
      <c r="CHJ95" s="126"/>
      <c r="CHK95" s="126"/>
      <c r="CHL95" s="126"/>
      <c r="CHM95" s="126"/>
      <c r="CHN95" s="126"/>
      <c r="CHO95" s="126"/>
      <c r="CHP95" s="126"/>
      <c r="CHQ95" s="126"/>
      <c r="CHR95" s="126"/>
      <c r="CHS95" s="126"/>
      <c r="CHT95" s="126"/>
      <c r="CHU95" s="126"/>
      <c r="CHV95" s="126"/>
      <c r="CHW95" s="126"/>
      <c r="CHX95" s="126"/>
      <c r="CHY95" s="126"/>
      <c r="CHZ95" s="126"/>
      <c r="CIA95" s="126"/>
      <c r="CIB95" s="126"/>
      <c r="CIC95" s="126"/>
      <c r="CID95" s="126"/>
      <c r="CIE95" s="126"/>
      <c r="CIF95" s="126"/>
      <c r="CIG95" s="126"/>
      <c r="CIH95" s="126"/>
      <c r="CII95" s="126"/>
      <c r="CIJ95" s="126"/>
      <c r="CIK95" s="126"/>
      <c r="CIL95" s="126"/>
      <c r="CIM95" s="126"/>
      <c r="CIN95" s="126"/>
      <c r="CIO95" s="126"/>
      <c r="CIP95" s="126"/>
      <c r="CIQ95" s="126"/>
      <c r="CIR95" s="126"/>
      <c r="CIS95" s="126"/>
      <c r="CIT95" s="126"/>
      <c r="CIU95" s="126"/>
      <c r="CIV95" s="126"/>
      <c r="CIW95" s="126"/>
      <c r="CIX95" s="126"/>
      <c r="CIY95" s="126"/>
      <c r="CIZ95" s="126"/>
      <c r="CJA95" s="126"/>
      <c r="CJB95" s="126"/>
      <c r="CJC95" s="126"/>
      <c r="CJD95" s="126"/>
      <c r="CJE95" s="126"/>
      <c r="CJF95" s="126"/>
      <c r="CJG95" s="126"/>
      <c r="CJH95" s="126"/>
      <c r="CJI95" s="126"/>
      <c r="CJJ95" s="126"/>
      <c r="CJK95" s="126"/>
      <c r="CJL95" s="126"/>
      <c r="CJM95" s="126"/>
      <c r="CJN95" s="126"/>
      <c r="CJO95" s="126"/>
      <c r="CJP95" s="126"/>
      <c r="CJQ95" s="126"/>
      <c r="CJR95" s="126"/>
      <c r="CJS95" s="126"/>
      <c r="CJT95" s="126"/>
      <c r="CJU95" s="126"/>
      <c r="CJV95" s="126"/>
      <c r="CJW95" s="126"/>
      <c r="CJX95" s="126"/>
      <c r="CJY95" s="126"/>
      <c r="CJZ95" s="126"/>
      <c r="CKA95" s="126"/>
      <c r="CKB95" s="126"/>
      <c r="CKC95" s="126"/>
      <c r="CKD95" s="126"/>
      <c r="CKE95" s="126"/>
      <c r="CKF95" s="126"/>
      <c r="CKG95" s="126"/>
      <c r="CKH95" s="126"/>
      <c r="CKI95" s="126"/>
      <c r="CKJ95" s="126"/>
      <c r="CKK95" s="126"/>
      <c r="CKL95" s="126"/>
      <c r="CKM95" s="126"/>
      <c r="CKN95" s="126"/>
      <c r="CKO95" s="126"/>
      <c r="CKP95" s="126"/>
      <c r="CKQ95" s="126"/>
      <c r="CKR95" s="126"/>
      <c r="CKS95" s="126"/>
      <c r="CKT95" s="126"/>
      <c r="CKU95" s="126"/>
      <c r="CKV95" s="126"/>
      <c r="CKW95" s="126"/>
      <c r="CKX95" s="126"/>
      <c r="CKY95" s="126"/>
      <c r="CKZ95" s="126"/>
      <c r="CLA95" s="126"/>
      <c r="CLB95" s="126"/>
      <c r="CLC95" s="126"/>
      <c r="CLD95" s="126"/>
      <c r="CLE95" s="126"/>
      <c r="CLF95" s="126"/>
      <c r="CLG95" s="126"/>
      <c r="CLH95" s="126"/>
      <c r="CLI95" s="126"/>
      <c r="CLJ95" s="126"/>
      <c r="CLK95" s="126"/>
      <c r="CLL95" s="126"/>
      <c r="CLM95" s="126"/>
      <c r="CLN95" s="126"/>
      <c r="CLO95" s="126"/>
      <c r="CLP95" s="126"/>
      <c r="CLQ95" s="126"/>
      <c r="CLR95" s="126"/>
      <c r="CLS95" s="126"/>
      <c r="CLT95" s="126"/>
      <c r="CLU95" s="126"/>
      <c r="CLV95" s="126"/>
      <c r="CLW95" s="126"/>
      <c r="CLX95" s="126"/>
      <c r="CLY95" s="126"/>
      <c r="CLZ95" s="126"/>
      <c r="CMA95" s="126"/>
      <c r="CMB95" s="126"/>
      <c r="CMC95" s="126"/>
      <c r="CMD95" s="126"/>
      <c r="CME95" s="126"/>
      <c r="CMF95" s="126"/>
      <c r="CMG95" s="126"/>
      <c r="CMH95" s="126"/>
      <c r="CMI95" s="126"/>
      <c r="CMJ95" s="126"/>
      <c r="CMK95" s="126"/>
      <c r="CML95" s="126"/>
      <c r="CMM95" s="126"/>
      <c r="CMN95" s="126"/>
      <c r="CMO95" s="126"/>
      <c r="CMP95" s="126"/>
      <c r="CMQ95" s="126"/>
      <c r="CMR95" s="126"/>
      <c r="CMS95" s="126"/>
      <c r="CMT95" s="126"/>
      <c r="CMU95" s="126"/>
      <c r="CMV95" s="126"/>
      <c r="CMW95" s="126"/>
      <c r="CMX95" s="126"/>
      <c r="CMY95" s="126"/>
      <c r="CMZ95" s="126"/>
      <c r="CNA95" s="126"/>
      <c r="CNB95" s="126"/>
      <c r="CNC95" s="126"/>
      <c r="CND95" s="126"/>
      <c r="CNE95" s="126"/>
      <c r="CNF95" s="126"/>
      <c r="CNG95" s="126"/>
      <c r="CNH95" s="126"/>
      <c r="CNI95" s="126"/>
      <c r="CNJ95" s="126"/>
      <c r="CNK95" s="126"/>
      <c r="CNL95" s="126"/>
      <c r="CNM95" s="126"/>
      <c r="CNN95" s="126"/>
      <c r="CNO95" s="126"/>
      <c r="CNP95" s="126"/>
      <c r="CNQ95" s="126"/>
      <c r="CNR95" s="126"/>
      <c r="CNS95" s="126"/>
      <c r="CNT95" s="126"/>
      <c r="CNU95" s="126"/>
      <c r="CNV95" s="126"/>
      <c r="CNW95" s="126"/>
      <c r="CNX95" s="126"/>
      <c r="CNY95" s="126"/>
      <c r="CNZ95" s="126"/>
      <c r="COA95" s="126"/>
      <c r="COB95" s="126"/>
      <c r="COC95" s="126"/>
      <c r="COD95" s="126"/>
      <c r="COE95" s="126"/>
      <c r="COF95" s="126"/>
      <c r="COG95" s="126"/>
      <c r="COH95" s="126"/>
      <c r="COI95" s="126"/>
      <c r="COJ95" s="126"/>
      <c r="COK95" s="126"/>
      <c r="COL95" s="126"/>
      <c r="COM95" s="126"/>
      <c r="CON95" s="126"/>
      <c r="COO95" s="126"/>
      <c r="COP95" s="126"/>
      <c r="COQ95" s="126"/>
      <c r="COR95" s="126"/>
      <c r="COS95" s="126"/>
      <c r="COT95" s="126"/>
      <c r="COU95" s="126"/>
      <c r="COV95" s="126"/>
      <c r="COW95" s="126"/>
      <c r="COX95" s="126"/>
      <c r="COY95" s="126"/>
      <c r="COZ95" s="126"/>
      <c r="CPA95" s="126"/>
      <c r="CPB95" s="126"/>
      <c r="CPC95" s="126"/>
      <c r="CPD95" s="126"/>
      <c r="CPE95" s="126"/>
      <c r="CPF95" s="126"/>
      <c r="CPG95" s="126"/>
      <c r="CPH95" s="126"/>
      <c r="CPI95" s="126"/>
      <c r="CPJ95" s="126"/>
      <c r="CPK95" s="126"/>
      <c r="CPL95" s="126"/>
      <c r="CPM95" s="126"/>
      <c r="CPN95" s="126"/>
      <c r="CPO95" s="126"/>
      <c r="CPP95" s="126"/>
      <c r="CPQ95" s="126"/>
      <c r="CPR95" s="126"/>
      <c r="CPS95" s="126"/>
      <c r="CPT95" s="126"/>
      <c r="CPU95" s="126"/>
      <c r="CPV95" s="126"/>
      <c r="CPW95" s="126"/>
      <c r="CPX95" s="126"/>
      <c r="CPY95" s="126"/>
      <c r="CPZ95" s="126"/>
      <c r="CQA95" s="126"/>
      <c r="CQB95" s="126"/>
      <c r="CQC95" s="126"/>
      <c r="CQD95" s="126"/>
      <c r="CQE95" s="126"/>
      <c r="CQF95" s="126"/>
      <c r="CQG95" s="126"/>
      <c r="CQH95" s="126"/>
      <c r="CQI95" s="126"/>
      <c r="CQJ95" s="126"/>
      <c r="CQK95" s="126"/>
      <c r="CQL95" s="126"/>
      <c r="CQM95" s="126"/>
      <c r="CQN95" s="126"/>
      <c r="CQO95" s="126"/>
      <c r="CQP95" s="126"/>
      <c r="CQQ95" s="126"/>
      <c r="CQR95" s="126"/>
      <c r="CQS95" s="126"/>
      <c r="CQT95" s="126"/>
      <c r="CQU95" s="126"/>
      <c r="CQV95" s="126"/>
      <c r="CQW95" s="126"/>
      <c r="CQX95" s="126"/>
      <c r="CQY95" s="126"/>
      <c r="CQZ95" s="126"/>
      <c r="CRA95" s="126"/>
      <c r="CRB95" s="126"/>
      <c r="CRC95" s="126"/>
      <c r="CRD95" s="126"/>
      <c r="CRE95" s="126"/>
      <c r="CRF95" s="126"/>
      <c r="CRG95" s="126"/>
      <c r="CRH95" s="126"/>
      <c r="CRI95" s="126"/>
      <c r="CRJ95" s="126"/>
      <c r="CRK95" s="126"/>
      <c r="CRL95" s="126"/>
      <c r="CRM95" s="126"/>
      <c r="CRN95" s="126"/>
      <c r="CRO95" s="126"/>
      <c r="CRP95" s="126"/>
      <c r="CRQ95" s="126"/>
      <c r="CRR95" s="126"/>
      <c r="CRS95" s="126"/>
      <c r="CRT95" s="126"/>
      <c r="CRU95" s="126"/>
      <c r="CRV95" s="126"/>
      <c r="CRW95" s="126"/>
      <c r="CRX95" s="126"/>
      <c r="CRY95" s="126"/>
      <c r="CRZ95" s="126"/>
      <c r="CSA95" s="126"/>
      <c r="CSB95" s="126"/>
      <c r="CSC95" s="126"/>
      <c r="CSD95" s="126"/>
      <c r="CSE95" s="126"/>
      <c r="CSF95" s="126"/>
      <c r="CSG95" s="126"/>
      <c r="CSH95" s="126"/>
      <c r="CSI95" s="126"/>
      <c r="CSJ95" s="126"/>
      <c r="CSK95" s="126"/>
      <c r="CSL95" s="126"/>
      <c r="CSM95" s="126"/>
      <c r="CSN95" s="126"/>
      <c r="CSO95" s="126"/>
      <c r="CSP95" s="126"/>
      <c r="CSQ95" s="126"/>
      <c r="CSR95" s="126"/>
      <c r="CSS95" s="126"/>
      <c r="CST95" s="126"/>
      <c r="CSU95" s="126"/>
      <c r="CSV95" s="126"/>
      <c r="CSW95" s="126"/>
      <c r="CSX95" s="126"/>
      <c r="CSY95" s="126"/>
      <c r="CSZ95" s="126"/>
      <c r="CTA95" s="126"/>
      <c r="CTB95" s="126"/>
      <c r="CTC95" s="126"/>
      <c r="CTD95" s="126"/>
      <c r="CTE95" s="126"/>
      <c r="CTF95" s="126"/>
      <c r="CTG95" s="126"/>
      <c r="CTH95" s="126"/>
      <c r="CTI95" s="126"/>
      <c r="CTJ95" s="126"/>
      <c r="CTK95" s="126"/>
      <c r="CTL95" s="126"/>
      <c r="CTM95" s="126"/>
      <c r="CTN95" s="126"/>
      <c r="CTO95" s="126"/>
      <c r="CTP95" s="126"/>
      <c r="CTQ95" s="126"/>
      <c r="CTR95" s="126"/>
      <c r="CTS95" s="126"/>
      <c r="CTT95" s="126"/>
      <c r="CTU95" s="126"/>
      <c r="CTV95" s="126"/>
      <c r="CTW95" s="126"/>
      <c r="CTX95" s="126"/>
      <c r="CTY95" s="126"/>
      <c r="CTZ95" s="126"/>
      <c r="CUA95" s="126"/>
      <c r="CUB95" s="126"/>
      <c r="CUC95" s="126"/>
      <c r="CUD95" s="126"/>
      <c r="CUE95" s="126"/>
      <c r="CUF95" s="126"/>
      <c r="CUG95" s="126"/>
      <c r="CUH95" s="126"/>
      <c r="CUI95" s="126"/>
      <c r="CUJ95" s="126"/>
      <c r="CUK95" s="126"/>
      <c r="CUL95" s="126"/>
      <c r="CUM95" s="126"/>
      <c r="CUN95" s="126"/>
      <c r="CUO95" s="126"/>
      <c r="CUP95" s="126"/>
      <c r="CUQ95" s="126"/>
      <c r="CUR95" s="126"/>
      <c r="CUS95" s="126"/>
      <c r="CUT95" s="126"/>
      <c r="CUU95" s="126"/>
      <c r="CUV95" s="126"/>
      <c r="CUW95" s="126"/>
      <c r="CUX95" s="126"/>
      <c r="CUY95" s="126"/>
      <c r="CUZ95" s="126"/>
      <c r="CVA95" s="126"/>
      <c r="CVB95" s="126"/>
      <c r="CVC95" s="126"/>
      <c r="CVD95" s="126"/>
      <c r="CVE95" s="126"/>
      <c r="CVF95" s="126"/>
      <c r="CVG95" s="126"/>
      <c r="CVH95" s="126"/>
      <c r="CVI95" s="126"/>
      <c r="CVJ95" s="126"/>
      <c r="CVK95" s="126"/>
      <c r="CVL95" s="126"/>
      <c r="CVM95" s="126"/>
      <c r="CVN95" s="126"/>
      <c r="CVO95" s="126"/>
      <c r="CVP95" s="126"/>
      <c r="CVQ95" s="126"/>
      <c r="CVR95" s="126"/>
      <c r="CVS95" s="126"/>
      <c r="CVT95" s="126"/>
      <c r="CVU95" s="126"/>
      <c r="CVV95" s="126"/>
      <c r="CVW95" s="126"/>
      <c r="CVX95" s="126"/>
      <c r="CVY95" s="126"/>
      <c r="CVZ95" s="126"/>
      <c r="CWA95" s="126"/>
      <c r="CWB95" s="126"/>
      <c r="CWC95" s="126"/>
      <c r="CWD95" s="126"/>
      <c r="CWE95" s="126"/>
      <c r="CWF95" s="126"/>
      <c r="CWG95" s="126"/>
      <c r="CWH95" s="126"/>
      <c r="CWI95" s="126"/>
      <c r="CWJ95" s="126"/>
      <c r="CWK95" s="126"/>
      <c r="CWL95" s="126"/>
      <c r="CWM95" s="126"/>
      <c r="CWN95" s="126"/>
      <c r="CWO95" s="126"/>
      <c r="CWP95" s="126"/>
      <c r="CWQ95" s="126"/>
      <c r="CWR95" s="126"/>
      <c r="CWS95" s="126"/>
      <c r="CWT95" s="126"/>
      <c r="CWU95" s="126"/>
      <c r="CWV95" s="126"/>
      <c r="CWW95" s="126"/>
      <c r="CWX95" s="126"/>
      <c r="CWY95" s="126"/>
      <c r="CWZ95" s="126"/>
      <c r="CXA95" s="126"/>
      <c r="CXB95" s="126"/>
      <c r="CXC95" s="126"/>
      <c r="CXD95" s="126"/>
      <c r="CXE95" s="126"/>
      <c r="CXF95" s="126"/>
      <c r="CXG95" s="126"/>
      <c r="CXH95" s="126"/>
      <c r="CXI95" s="126"/>
      <c r="CXJ95" s="126"/>
      <c r="CXK95" s="126"/>
      <c r="CXL95" s="126"/>
      <c r="CXM95" s="126"/>
      <c r="CXN95" s="126"/>
      <c r="CXO95" s="126"/>
      <c r="CXP95" s="126"/>
      <c r="CXQ95" s="126"/>
      <c r="CXR95" s="126"/>
      <c r="CXS95" s="126"/>
      <c r="CXT95" s="126"/>
      <c r="CXU95" s="126"/>
      <c r="CXV95" s="126"/>
      <c r="CXW95" s="126"/>
      <c r="CXX95" s="126"/>
      <c r="CXY95" s="126"/>
      <c r="CXZ95" s="126"/>
      <c r="CYA95" s="126"/>
      <c r="CYB95" s="126"/>
      <c r="CYC95" s="126"/>
      <c r="CYD95" s="126"/>
      <c r="CYE95" s="126"/>
      <c r="CYF95" s="126"/>
      <c r="CYG95" s="126"/>
      <c r="CYH95" s="126"/>
      <c r="CYI95" s="126"/>
      <c r="CYJ95" s="126"/>
      <c r="CYK95" s="126"/>
      <c r="CYL95" s="126"/>
      <c r="CYM95" s="126"/>
      <c r="CYN95" s="126"/>
      <c r="CYO95" s="126"/>
      <c r="CYP95" s="126"/>
      <c r="CYQ95" s="126"/>
      <c r="CYR95" s="126"/>
      <c r="CYS95" s="126"/>
      <c r="CYT95" s="126"/>
      <c r="CYU95" s="126"/>
      <c r="CYV95" s="126"/>
      <c r="CYW95" s="126"/>
      <c r="CYX95" s="126"/>
      <c r="CYY95" s="126"/>
      <c r="CYZ95" s="126"/>
      <c r="CZA95" s="126"/>
      <c r="CZB95" s="126"/>
      <c r="CZC95" s="126"/>
      <c r="CZD95" s="126"/>
      <c r="CZE95" s="126"/>
      <c r="CZF95" s="126"/>
      <c r="CZG95" s="126"/>
      <c r="CZH95" s="126"/>
      <c r="CZI95" s="126"/>
      <c r="CZJ95" s="126"/>
      <c r="CZK95" s="126"/>
      <c r="CZL95" s="126"/>
      <c r="CZM95" s="126"/>
      <c r="CZN95" s="126"/>
      <c r="CZO95" s="126"/>
      <c r="CZP95" s="126"/>
      <c r="CZQ95" s="126"/>
      <c r="CZR95" s="126"/>
      <c r="CZS95" s="126"/>
      <c r="CZT95" s="126"/>
      <c r="CZU95" s="126"/>
      <c r="CZV95" s="126"/>
      <c r="CZW95" s="126"/>
      <c r="CZX95" s="126"/>
      <c r="CZY95" s="126"/>
      <c r="CZZ95" s="126"/>
      <c r="DAA95" s="126"/>
      <c r="DAB95" s="126"/>
      <c r="DAC95" s="126"/>
      <c r="DAD95" s="126"/>
      <c r="DAE95" s="126"/>
      <c r="DAF95" s="126"/>
      <c r="DAG95" s="126"/>
      <c r="DAH95" s="126"/>
      <c r="DAI95" s="126"/>
      <c r="DAJ95" s="126"/>
      <c r="DAK95" s="126"/>
      <c r="DAL95" s="126"/>
      <c r="DAM95" s="126"/>
      <c r="DAN95" s="126"/>
      <c r="DAO95" s="126"/>
      <c r="DAP95" s="126"/>
      <c r="DAQ95" s="126"/>
      <c r="DAR95" s="126"/>
      <c r="DAS95" s="126"/>
      <c r="DAT95" s="126"/>
      <c r="DAU95" s="126"/>
      <c r="DAV95" s="126"/>
      <c r="DAW95" s="126"/>
      <c r="DAX95" s="126"/>
      <c r="DAY95" s="126"/>
      <c r="DAZ95" s="126"/>
      <c r="DBA95" s="126"/>
      <c r="DBB95" s="126"/>
      <c r="DBC95" s="126"/>
      <c r="DBD95" s="126"/>
      <c r="DBE95" s="126"/>
      <c r="DBF95" s="126"/>
      <c r="DBG95" s="126"/>
      <c r="DBH95" s="126"/>
      <c r="DBI95" s="126"/>
      <c r="DBJ95" s="126"/>
      <c r="DBK95" s="126"/>
      <c r="DBL95" s="126"/>
      <c r="DBM95" s="126"/>
      <c r="DBN95" s="126"/>
      <c r="DBO95" s="126"/>
      <c r="DBP95" s="126"/>
      <c r="DBQ95" s="126"/>
      <c r="DBR95" s="126"/>
      <c r="DBS95" s="126"/>
      <c r="DBT95" s="126"/>
      <c r="DBU95" s="126"/>
      <c r="DBV95" s="126"/>
      <c r="DBW95" s="126"/>
      <c r="DBX95" s="126"/>
      <c r="DBY95" s="126"/>
      <c r="DBZ95" s="126"/>
      <c r="DCA95" s="126"/>
      <c r="DCB95" s="126"/>
      <c r="DCC95" s="126"/>
      <c r="DCD95" s="126"/>
      <c r="DCE95" s="126"/>
      <c r="DCF95" s="126"/>
      <c r="DCG95" s="126"/>
      <c r="DCH95" s="126"/>
      <c r="DCI95" s="126"/>
      <c r="DCJ95" s="126"/>
      <c r="DCK95" s="126"/>
      <c r="DCL95" s="126"/>
      <c r="DCM95" s="126"/>
      <c r="DCN95" s="126"/>
      <c r="DCO95" s="126"/>
      <c r="DCP95" s="126"/>
      <c r="DCQ95" s="126"/>
      <c r="DCR95" s="126"/>
      <c r="DCS95" s="126"/>
      <c r="DCT95" s="126"/>
      <c r="DCU95" s="126"/>
      <c r="DCV95" s="126"/>
      <c r="DCW95" s="126"/>
      <c r="DCX95" s="126"/>
      <c r="DCY95" s="126"/>
      <c r="DCZ95" s="126"/>
      <c r="DDA95" s="126"/>
      <c r="DDB95" s="126"/>
      <c r="DDC95" s="126"/>
      <c r="DDD95" s="126"/>
      <c r="DDE95" s="126"/>
      <c r="DDF95" s="126"/>
      <c r="DDG95" s="126"/>
      <c r="DDH95" s="126"/>
      <c r="DDI95" s="126"/>
      <c r="DDJ95" s="126"/>
      <c r="DDK95" s="126"/>
      <c r="DDL95" s="126"/>
      <c r="DDM95" s="126"/>
      <c r="DDN95" s="126"/>
      <c r="DDO95" s="126"/>
      <c r="DDP95" s="126"/>
      <c r="DDQ95" s="126"/>
      <c r="DDR95" s="126"/>
      <c r="DDS95" s="126"/>
      <c r="DDT95" s="126"/>
      <c r="DDU95" s="126"/>
      <c r="DDV95" s="126"/>
      <c r="DDW95" s="126"/>
      <c r="DDX95" s="126"/>
      <c r="DDY95" s="126"/>
      <c r="DDZ95" s="126"/>
      <c r="DEA95" s="126"/>
      <c r="DEB95" s="126"/>
      <c r="DEC95" s="126"/>
      <c r="DED95" s="126"/>
      <c r="DEE95" s="126"/>
      <c r="DEF95" s="126"/>
      <c r="DEG95" s="126"/>
      <c r="DEH95" s="126"/>
      <c r="DEI95" s="126"/>
      <c r="DEJ95" s="126"/>
      <c r="DEK95" s="126"/>
      <c r="DEL95" s="126"/>
      <c r="DEM95" s="126"/>
      <c r="DEN95" s="126"/>
      <c r="DEO95" s="126"/>
      <c r="DEP95" s="126"/>
      <c r="DEQ95" s="126"/>
      <c r="DER95" s="126"/>
      <c r="DES95" s="126"/>
      <c r="DET95" s="126"/>
      <c r="DEU95" s="126"/>
      <c r="DEV95" s="126"/>
      <c r="DEW95" s="126"/>
      <c r="DEX95" s="126"/>
      <c r="DEY95" s="126"/>
      <c r="DEZ95" s="126"/>
      <c r="DFA95" s="126"/>
      <c r="DFB95" s="126"/>
      <c r="DFC95" s="126"/>
      <c r="DFD95" s="126"/>
      <c r="DFE95" s="126"/>
      <c r="DFF95" s="126"/>
      <c r="DFG95" s="126"/>
      <c r="DFH95" s="126"/>
      <c r="DFI95" s="126"/>
      <c r="DFJ95" s="126"/>
      <c r="DFK95" s="126"/>
      <c r="DFL95" s="126"/>
      <c r="DFM95" s="126"/>
      <c r="DFN95" s="126"/>
      <c r="DFO95" s="126"/>
      <c r="DFP95" s="126"/>
      <c r="DFQ95" s="126"/>
      <c r="DFR95" s="126"/>
      <c r="DFS95" s="126"/>
      <c r="DFT95" s="126"/>
      <c r="DFU95" s="126"/>
      <c r="DFV95" s="126"/>
      <c r="DFW95" s="126"/>
      <c r="DFX95" s="126"/>
      <c r="DFY95" s="126"/>
      <c r="DFZ95" s="126"/>
      <c r="DGA95" s="126"/>
      <c r="DGB95" s="126"/>
      <c r="DGC95" s="126"/>
      <c r="DGD95" s="126"/>
      <c r="DGE95" s="126"/>
      <c r="DGF95" s="126"/>
      <c r="DGG95" s="126"/>
      <c r="DGH95" s="126"/>
      <c r="DGI95" s="126"/>
      <c r="DGJ95" s="126"/>
      <c r="DGK95" s="126"/>
      <c r="DGL95" s="126"/>
      <c r="DGM95" s="126"/>
      <c r="DGN95" s="126"/>
      <c r="DGO95" s="126"/>
      <c r="DGP95" s="126"/>
      <c r="DGQ95" s="126"/>
      <c r="DGR95" s="126"/>
      <c r="DGS95" s="126"/>
      <c r="DGT95" s="126"/>
      <c r="DGU95" s="126"/>
      <c r="DGV95" s="126"/>
      <c r="DGW95" s="126"/>
      <c r="DGX95" s="126"/>
      <c r="DGY95" s="126"/>
      <c r="DGZ95" s="126"/>
      <c r="DHA95" s="126"/>
      <c r="DHB95" s="126"/>
      <c r="DHC95" s="126"/>
      <c r="DHD95" s="126"/>
      <c r="DHE95" s="126"/>
      <c r="DHF95" s="126"/>
      <c r="DHG95" s="126"/>
      <c r="DHH95" s="126"/>
      <c r="DHI95" s="126"/>
      <c r="DHJ95" s="126"/>
      <c r="DHK95" s="126"/>
      <c r="DHL95" s="126"/>
      <c r="DHM95" s="126"/>
      <c r="DHN95" s="126"/>
      <c r="DHO95" s="126"/>
      <c r="DHP95" s="126"/>
      <c r="DHQ95" s="126"/>
      <c r="DHR95" s="126"/>
      <c r="DHS95" s="126"/>
      <c r="DHT95" s="126"/>
      <c r="DHU95" s="126"/>
      <c r="DHV95" s="126"/>
      <c r="DHW95" s="126"/>
      <c r="DHX95" s="126"/>
      <c r="DHY95" s="126"/>
      <c r="DHZ95" s="126"/>
      <c r="DIA95" s="126"/>
      <c r="DIB95" s="126"/>
      <c r="DIC95" s="126"/>
      <c r="DID95" s="126"/>
      <c r="DIE95" s="126"/>
      <c r="DIF95" s="126"/>
      <c r="DIG95" s="126"/>
      <c r="DIH95" s="126"/>
      <c r="DII95" s="126"/>
      <c r="DIJ95" s="126"/>
      <c r="DIK95" s="126"/>
      <c r="DIL95" s="126"/>
      <c r="DIM95" s="126"/>
      <c r="DIN95" s="126"/>
      <c r="DIO95" s="126"/>
      <c r="DIP95" s="126"/>
      <c r="DIQ95" s="126"/>
      <c r="DIR95" s="126"/>
      <c r="DIS95" s="126"/>
      <c r="DIT95" s="126"/>
      <c r="DIU95" s="126"/>
      <c r="DIV95" s="126"/>
      <c r="DIW95" s="126"/>
      <c r="DIX95" s="126"/>
      <c r="DIY95" s="126"/>
      <c r="DIZ95" s="126"/>
      <c r="DJA95" s="126"/>
      <c r="DJB95" s="126"/>
      <c r="DJC95" s="126"/>
      <c r="DJD95" s="126"/>
      <c r="DJE95" s="126"/>
      <c r="DJF95" s="126"/>
      <c r="DJG95" s="126"/>
      <c r="DJH95" s="126"/>
      <c r="DJI95" s="126"/>
      <c r="DJJ95" s="126"/>
      <c r="DJK95" s="126"/>
      <c r="DJL95" s="126"/>
      <c r="DJM95" s="126"/>
      <c r="DJN95" s="126"/>
      <c r="DJO95" s="126"/>
      <c r="DJP95" s="126"/>
      <c r="DJQ95" s="126"/>
      <c r="DJR95" s="126"/>
      <c r="DJS95" s="126"/>
      <c r="DJT95" s="126"/>
      <c r="DJU95" s="126"/>
      <c r="DJV95" s="126"/>
      <c r="DJW95" s="126"/>
      <c r="DJX95" s="126"/>
      <c r="DJY95" s="126"/>
      <c r="DJZ95" s="126"/>
      <c r="DKA95" s="126"/>
      <c r="DKB95" s="126"/>
      <c r="DKC95" s="126"/>
      <c r="DKD95" s="126"/>
      <c r="DKE95" s="126"/>
      <c r="DKF95" s="126"/>
      <c r="DKG95" s="126"/>
      <c r="DKH95" s="126"/>
      <c r="DKI95" s="126"/>
      <c r="DKJ95" s="126"/>
      <c r="DKK95" s="126"/>
      <c r="DKL95" s="126"/>
      <c r="DKM95" s="126"/>
      <c r="DKN95" s="126"/>
      <c r="DKO95" s="126"/>
      <c r="DKP95" s="126"/>
      <c r="DKQ95" s="126"/>
      <c r="DKR95" s="126"/>
      <c r="DKS95" s="126"/>
      <c r="DKT95" s="126"/>
      <c r="DKU95" s="126"/>
      <c r="DKV95" s="126"/>
      <c r="DKW95" s="126"/>
      <c r="DKX95" s="126"/>
      <c r="DKY95" s="126"/>
      <c r="DKZ95" s="126"/>
      <c r="DLA95" s="126"/>
      <c r="DLB95" s="126"/>
      <c r="DLC95" s="126"/>
      <c r="DLD95" s="126"/>
      <c r="DLE95" s="126"/>
      <c r="DLF95" s="126"/>
      <c r="DLG95" s="126"/>
      <c r="DLH95" s="126"/>
      <c r="DLI95" s="126"/>
      <c r="DLJ95" s="126"/>
      <c r="DLK95" s="126"/>
      <c r="DLL95" s="126"/>
      <c r="DLM95" s="126"/>
      <c r="DLN95" s="126"/>
      <c r="DLO95" s="126"/>
      <c r="DLP95" s="126"/>
      <c r="DLQ95" s="126"/>
      <c r="DLR95" s="126"/>
      <c r="DLS95" s="126"/>
      <c r="DLT95" s="126"/>
      <c r="DLU95" s="126"/>
      <c r="DLV95" s="126"/>
      <c r="DLW95" s="126"/>
      <c r="DLX95" s="126"/>
      <c r="DLY95" s="126"/>
      <c r="DLZ95" s="126"/>
      <c r="DMA95" s="126"/>
      <c r="DMB95" s="126"/>
      <c r="DMC95" s="126"/>
      <c r="DMD95" s="126"/>
      <c r="DME95" s="126"/>
      <c r="DMF95" s="126"/>
      <c r="DMG95" s="126"/>
      <c r="DMH95" s="126"/>
      <c r="DMI95" s="126"/>
      <c r="DMJ95" s="126"/>
      <c r="DMK95" s="126"/>
      <c r="DML95" s="126"/>
      <c r="DMM95" s="126"/>
      <c r="DMN95" s="126"/>
      <c r="DMO95" s="126"/>
      <c r="DMP95" s="126"/>
      <c r="DMQ95" s="126"/>
      <c r="DMR95" s="126"/>
      <c r="DMS95" s="126"/>
      <c r="DMT95" s="126"/>
      <c r="DMU95" s="126"/>
      <c r="DMV95" s="126"/>
      <c r="DMW95" s="126"/>
      <c r="DMX95" s="126"/>
      <c r="DMY95" s="126"/>
      <c r="DMZ95" s="126"/>
      <c r="DNA95" s="126"/>
      <c r="DNB95" s="126"/>
      <c r="DNC95" s="126"/>
      <c r="DND95" s="126"/>
      <c r="DNE95" s="126"/>
      <c r="DNF95" s="126"/>
      <c r="DNG95" s="126"/>
      <c r="DNH95" s="126"/>
      <c r="DNI95" s="126"/>
      <c r="DNJ95" s="126"/>
      <c r="DNK95" s="126"/>
      <c r="DNL95" s="126"/>
      <c r="DNM95" s="126"/>
      <c r="DNN95" s="126"/>
      <c r="DNO95" s="126"/>
      <c r="DNP95" s="126"/>
      <c r="DNQ95" s="126"/>
      <c r="DNR95" s="126"/>
      <c r="DNS95" s="126"/>
      <c r="DNT95" s="126"/>
      <c r="DNU95" s="126"/>
      <c r="DNV95" s="126"/>
      <c r="DNW95" s="126"/>
      <c r="DNX95" s="126"/>
      <c r="DNY95" s="126"/>
      <c r="DNZ95" s="126"/>
      <c r="DOA95" s="126"/>
      <c r="DOB95" s="126"/>
      <c r="DOC95" s="126"/>
      <c r="DOD95" s="126"/>
      <c r="DOE95" s="126"/>
      <c r="DOF95" s="126"/>
      <c r="DOG95" s="126"/>
      <c r="DOH95" s="126"/>
      <c r="DOI95" s="126"/>
      <c r="DOJ95" s="126"/>
      <c r="DOK95" s="126"/>
      <c r="DOL95" s="126"/>
      <c r="DOM95" s="126"/>
      <c r="DON95" s="126"/>
      <c r="DOO95" s="126"/>
      <c r="DOP95" s="126"/>
      <c r="DOQ95" s="126"/>
      <c r="DOR95" s="126"/>
      <c r="DOS95" s="126"/>
      <c r="DOT95" s="126"/>
      <c r="DOU95" s="126"/>
      <c r="DOV95" s="126"/>
      <c r="DOW95" s="126"/>
      <c r="DOX95" s="126"/>
      <c r="DOY95" s="126"/>
      <c r="DOZ95" s="126"/>
      <c r="DPA95" s="126"/>
      <c r="DPB95" s="126"/>
      <c r="DPC95" s="126"/>
      <c r="DPD95" s="126"/>
      <c r="DPE95" s="126"/>
      <c r="DPF95" s="126"/>
      <c r="DPG95" s="126"/>
      <c r="DPH95" s="126"/>
      <c r="DPI95" s="126"/>
      <c r="DPJ95" s="126"/>
      <c r="DPK95" s="126"/>
      <c r="DPL95" s="126"/>
      <c r="DPM95" s="126"/>
      <c r="DPN95" s="126"/>
      <c r="DPO95" s="126"/>
      <c r="DPP95" s="126"/>
      <c r="DPQ95" s="126"/>
      <c r="DPR95" s="126"/>
      <c r="DPS95" s="126"/>
      <c r="DPT95" s="126"/>
      <c r="DPU95" s="126"/>
      <c r="DPV95" s="126"/>
      <c r="DPW95" s="126"/>
      <c r="DPX95" s="126"/>
      <c r="DPY95" s="126"/>
      <c r="DPZ95" s="126"/>
      <c r="DQA95" s="126"/>
      <c r="DQB95" s="126"/>
      <c r="DQC95" s="126"/>
      <c r="DQD95" s="126"/>
      <c r="DQE95" s="126"/>
      <c r="DQF95" s="126"/>
      <c r="DQG95" s="126"/>
      <c r="DQH95" s="126"/>
      <c r="DQI95" s="126"/>
      <c r="DQJ95" s="126"/>
      <c r="DQK95" s="126"/>
      <c r="DQL95" s="126"/>
      <c r="DQM95" s="126"/>
      <c r="DQN95" s="126"/>
      <c r="DQO95" s="126"/>
      <c r="DQP95" s="126"/>
      <c r="DQQ95" s="126"/>
      <c r="DQR95" s="126"/>
      <c r="DQS95" s="126"/>
      <c r="DQT95" s="126"/>
      <c r="DQU95" s="126"/>
      <c r="DQV95" s="126"/>
      <c r="DQW95" s="126"/>
      <c r="DQX95" s="126"/>
      <c r="DQY95" s="126"/>
      <c r="DQZ95" s="126"/>
      <c r="DRA95" s="126"/>
      <c r="DRB95" s="126"/>
      <c r="DRC95" s="126"/>
      <c r="DRD95" s="126"/>
      <c r="DRE95" s="126"/>
      <c r="DRF95" s="126"/>
      <c r="DRG95" s="126"/>
      <c r="DRH95" s="126"/>
      <c r="DRI95" s="126"/>
      <c r="DRJ95" s="126"/>
      <c r="DRK95" s="126"/>
      <c r="DRL95" s="126"/>
      <c r="DRM95" s="126"/>
      <c r="DRN95" s="126"/>
      <c r="DRO95" s="126"/>
      <c r="DRP95" s="126"/>
      <c r="DRQ95" s="126"/>
      <c r="DRR95" s="126"/>
      <c r="DRS95" s="126"/>
      <c r="DRT95" s="126"/>
      <c r="DRU95" s="126"/>
      <c r="DRV95" s="126"/>
      <c r="DRW95" s="126"/>
      <c r="DRX95" s="126"/>
      <c r="DRY95" s="126"/>
      <c r="DRZ95" s="126"/>
      <c r="DSA95" s="126"/>
      <c r="DSB95" s="126"/>
      <c r="DSC95" s="126"/>
      <c r="DSD95" s="126"/>
      <c r="DSE95" s="126"/>
      <c r="DSF95" s="126"/>
      <c r="DSG95" s="126"/>
      <c r="DSH95" s="126"/>
      <c r="DSI95" s="126"/>
      <c r="DSJ95" s="126"/>
      <c r="DSK95" s="126"/>
      <c r="DSL95" s="126"/>
      <c r="DSM95" s="126"/>
      <c r="DSN95" s="126"/>
      <c r="DSO95" s="126"/>
      <c r="DSP95" s="126"/>
      <c r="DSQ95" s="126"/>
      <c r="DSR95" s="126"/>
      <c r="DSS95" s="126"/>
      <c r="DST95" s="126"/>
      <c r="DSU95" s="126"/>
      <c r="DSV95" s="126"/>
      <c r="DSW95" s="126"/>
      <c r="DSX95" s="126"/>
      <c r="DSY95" s="126"/>
      <c r="DSZ95" s="126"/>
      <c r="DTA95" s="126"/>
      <c r="DTB95" s="126"/>
      <c r="DTC95" s="126"/>
      <c r="DTD95" s="126"/>
      <c r="DTE95" s="126"/>
      <c r="DTF95" s="126"/>
      <c r="DTG95" s="126"/>
      <c r="DTH95" s="126"/>
      <c r="DTI95" s="126"/>
      <c r="DTJ95" s="126"/>
      <c r="DTK95" s="126"/>
      <c r="DTL95" s="126"/>
      <c r="DTM95" s="126"/>
      <c r="DTN95" s="126"/>
      <c r="DTO95" s="126"/>
      <c r="DTP95" s="126"/>
      <c r="DTQ95" s="126"/>
      <c r="DTR95" s="126"/>
      <c r="DTS95" s="126"/>
      <c r="DTT95" s="126"/>
      <c r="DTU95" s="126"/>
      <c r="DTV95" s="126"/>
      <c r="DTW95" s="126"/>
      <c r="DTX95" s="126"/>
      <c r="DTY95" s="126"/>
      <c r="DTZ95" s="126"/>
      <c r="DUA95" s="126"/>
      <c r="DUB95" s="126"/>
      <c r="DUC95" s="126"/>
      <c r="DUD95" s="126"/>
      <c r="DUE95" s="126"/>
      <c r="DUF95" s="126"/>
      <c r="DUG95" s="126"/>
      <c r="DUH95" s="126"/>
      <c r="DUI95" s="126"/>
      <c r="DUJ95" s="126"/>
      <c r="DUK95" s="126"/>
      <c r="DUL95" s="126"/>
      <c r="DUM95" s="126"/>
      <c r="DUN95" s="126"/>
      <c r="DUO95" s="126"/>
      <c r="DUP95" s="126"/>
      <c r="DUQ95" s="126"/>
      <c r="DUR95" s="126"/>
      <c r="DUS95" s="126"/>
      <c r="DUT95" s="126"/>
      <c r="DUU95" s="126"/>
      <c r="DUV95" s="126"/>
      <c r="DUW95" s="126"/>
      <c r="DUX95" s="126"/>
      <c r="DUY95" s="126"/>
      <c r="DUZ95" s="126"/>
      <c r="DVA95" s="126"/>
      <c r="DVB95" s="126"/>
      <c r="DVC95" s="126"/>
      <c r="DVD95" s="126"/>
      <c r="DVE95" s="126"/>
      <c r="DVF95" s="126"/>
      <c r="DVG95" s="126"/>
      <c r="DVH95" s="126"/>
      <c r="DVI95" s="126"/>
      <c r="DVJ95" s="126"/>
      <c r="DVK95" s="126"/>
      <c r="DVL95" s="126"/>
      <c r="DVM95" s="126"/>
      <c r="DVN95" s="126"/>
      <c r="DVO95" s="126"/>
      <c r="DVP95" s="126"/>
      <c r="DVQ95" s="126"/>
      <c r="DVR95" s="126"/>
      <c r="DVS95" s="126"/>
      <c r="DVT95" s="126"/>
      <c r="DVU95" s="126"/>
      <c r="DVV95" s="126"/>
      <c r="DVW95" s="126"/>
      <c r="DVX95" s="126"/>
      <c r="DVY95" s="126"/>
      <c r="DVZ95" s="126"/>
      <c r="DWA95" s="126"/>
      <c r="DWB95" s="126"/>
      <c r="DWC95" s="126"/>
      <c r="DWD95" s="126"/>
      <c r="DWE95" s="126"/>
      <c r="DWF95" s="126"/>
      <c r="DWG95" s="126"/>
      <c r="DWH95" s="126"/>
      <c r="DWI95" s="126"/>
      <c r="DWJ95" s="126"/>
      <c r="DWK95" s="126"/>
      <c r="DWL95" s="126"/>
      <c r="DWM95" s="126"/>
      <c r="DWN95" s="126"/>
      <c r="DWO95" s="126"/>
      <c r="DWP95" s="126"/>
      <c r="DWQ95" s="126"/>
      <c r="DWR95" s="126"/>
      <c r="DWS95" s="126"/>
      <c r="DWT95" s="126"/>
      <c r="DWU95" s="126"/>
      <c r="DWV95" s="126"/>
      <c r="DWW95" s="126"/>
      <c r="DWX95" s="126"/>
      <c r="DWY95" s="126"/>
      <c r="DWZ95" s="126"/>
      <c r="DXA95" s="126"/>
      <c r="DXB95" s="126"/>
      <c r="DXC95" s="126"/>
      <c r="DXD95" s="126"/>
      <c r="DXE95" s="126"/>
      <c r="DXF95" s="126"/>
      <c r="DXG95" s="126"/>
      <c r="DXH95" s="126"/>
      <c r="DXI95" s="126"/>
      <c r="DXJ95" s="126"/>
      <c r="DXK95" s="126"/>
      <c r="DXL95" s="126"/>
      <c r="DXM95" s="126"/>
      <c r="DXN95" s="126"/>
      <c r="DXO95" s="126"/>
      <c r="DXP95" s="126"/>
      <c r="DXQ95" s="126"/>
      <c r="DXR95" s="126"/>
      <c r="DXS95" s="126"/>
      <c r="DXT95" s="126"/>
      <c r="DXU95" s="126"/>
      <c r="DXV95" s="126"/>
      <c r="DXW95" s="126"/>
      <c r="DXX95" s="126"/>
      <c r="DXY95" s="126"/>
      <c r="DXZ95" s="126"/>
      <c r="DYA95" s="126"/>
      <c r="DYB95" s="126"/>
      <c r="DYC95" s="126"/>
      <c r="DYD95" s="126"/>
      <c r="DYE95" s="126"/>
      <c r="DYF95" s="126"/>
      <c r="DYG95" s="126"/>
      <c r="DYH95" s="126"/>
      <c r="DYI95" s="126"/>
      <c r="DYJ95" s="126"/>
      <c r="DYK95" s="126"/>
      <c r="DYL95" s="126"/>
      <c r="DYM95" s="126"/>
      <c r="DYN95" s="126"/>
      <c r="DYO95" s="126"/>
      <c r="DYP95" s="126"/>
      <c r="DYQ95" s="126"/>
      <c r="DYR95" s="126"/>
      <c r="DYS95" s="126"/>
      <c r="DYT95" s="126"/>
      <c r="DYU95" s="126"/>
      <c r="DYV95" s="126"/>
      <c r="DYW95" s="126"/>
      <c r="DYX95" s="126"/>
      <c r="DYY95" s="126"/>
      <c r="DYZ95" s="126"/>
      <c r="DZA95" s="126"/>
      <c r="DZB95" s="126"/>
      <c r="DZC95" s="126"/>
      <c r="DZD95" s="126"/>
      <c r="DZE95" s="126"/>
      <c r="DZF95" s="126"/>
      <c r="DZG95" s="126"/>
      <c r="DZH95" s="126"/>
      <c r="DZI95" s="126"/>
      <c r="DZJ95" s="126"/>
      <c r="DZK95" s="126"/>
      <c r="DZL95" s="126"/>
      <c r="DZM95" s="126"/>
      <c r="DZN95" s="126"/>
      <c r="DZO95" s="126"/>
      <c r="DZP95" s="126"/>
      <c r="DZQ95" s="126"/>
      <c r="DZR95" s="126"/>
      <c r="DZS95" s="126"/>
      <c r="DZT95" s="126"/>
      <c r="DZU95" s="126"/>
      <c r="DZV95" s="126"/>
      <c r="DZW95" s="126"/>
      <c r="DZX95" s="126"/>
      <c r="DZY95" s="126"/>
      <c r="DZZ95" s="126"/>
      <c r="EAA95" s="126"/>
      <c r="EAB95" s="126"/>
      <c r="EAC95" s="126"/>
      <c r="EAD95" s="126"/>
      <c r="EAE95" s="126"/>
      <c r="EAF95" s="126"/>
      <c r="EAG95" s="126"/>
      <c r="EAH95" s="126"/>
      <c r="EAI95" s="126"/>
      <c r="EAJ95" s="126"/>
      <c r="EAK95" s="126"/>
      <c r="EAL95" s="126"/>
      <c r="EAM95" s="126"/>
      <c r="EAN95" s="126"/>
      <c r="EAO95" s="126"/>
      <c r="EAP95" s="126"/>
      <c r="EAQ95" s="126"/>
      <c r="EAR95" s="126"/>
      <c r="EAS95" s="126"/>
      <c r="EAT95" s="126"/>
      <c r="EAU95" s="126"/>
      <c r="EAV95" s="126"/>
      <c r="EAW95" s="126"/>
      <c r="EAX95" s="126"/>
      <c r="EAY95" s="126"/>
      <c r="EAZ95" s="126"/>
      <c r="EBA95" s="126"/>
      <c r="EBB95" s="126"/>
      <c r="EBC95" s="126"/>
      <c r="EBD95" s="126"/>
      <c r="EBE95" s="126"/>
      <c r="EBF95" s="126"/>
      <c r="EBG95" s="126"/>
      <c r="EBH95" s="126"/>
      <c r="EBI95" s="126"/>
      <c r="EBJ95" s="126"/>
      <c r="EBK95" s="126"/>
      <c r="EBL95" s="126"/>
      <c r="EBM95" s="126"/>
      <c r="EBN95" s="126"/>
      <c r="EBO95" s="126"/>
      <c r="EBP95" s="126"/>
      <c r="EBQ95" s="126"/>
      <c r="EBR95" s="126"/>
      <c r="EBS95" s="126"/>
      <c r="EBT95" s="126"/>
      <c r="EBU95" s="126"/>
      <c r="EBV95" s="126"/>
      <c r="EBW95" s="126"/>
      <c r="EBX95" s="126"/>
      <c r="EBY95" s="126"/>
      <c r="EBZ95" s="126"/>
      <c r="ECA95" s="126"/>
      <c r="ECB95" s="126"/>
      <c r="ECC95" s="126"/>
      <c r="ECD95" s="126"/>
      <c r="ECE95" s="126"/>
      <c r="ECF95" s="126"/>
      <c r="ECG95" s="126"/>
      <c r="ECH95" s="126"/>
      <c r="ECI95" s="126"/>
      <c r="ECJ95" s="126"/>
      <c r="ECK95" s="126"/>
      <c r="ECL95" s="126"/>
      <c r="ECM95" s="126"/>
      <c r="ECN95" s="126"/>
      <c r="ECO95" s="126"/>
      <c r="ECP95" s="126"/>
      <c r="ECQ95" s="126"/>
      <c r="ECR95" s="126"/>
      <c r="ECS95" s="126"/>
      <c r="ECT95" s="126"/>
      <c r="ECU95" s="126"/>
      <c r="ECV95" s="126"/>
      <c r="ECW95" s="126"/>
      <c r="ECX95" s="126"/>
      <c r="ECY95" s="126"/>
      <c r="ECZ95" s="126"/>
      <c r="EDA95" s="126"/>
      <c r="EDB95" s="126"/>
      <c r="EDC95" s="126"/>
      <c r="EDD95" s="126"/>
      <c r="EDE95" s="126"/>
      <c r="EDF95" s="126"/>
      <c r="EDG95" s="126"/>
      <c r="EDH95" s="126"/>
      <c r="EDI95" s="126"/>
      <c r="EDJ95" s="126"/>
      <c r="EDK95" s="126"/>
      <c r="EDL95" s="126"/>
      <c r="EDM95" s="126"/>
      <c r="EDN95" s="126"/>
      <c r="EDO95" s="126"/>
      <c r="EDP95" s="126"/>
      <c r="EDQ95" s="126"/>
      <c r="EDR95" s="126"/>
      <c r="EDS95" s="126"/>
      <c r="EDT95" s="126"/>
      <c r="EDU95" s="126"/>
      <c r="EDV95" s="126"/>
      <c r="EDW95" s="126"/>
      <c r="EDX95" s="126"/>
      <c r="EDY95" s="126"/>
      <c r="EDZ95" s="126"/>
      <c r="EEA95" s="126"/>
      <c r="EEB95" s="126"/>
      <c r="EEC95" s="126"/>
      <c r="EED95" s="126"/>
      <c r="EEE95" s="126"/>
      <c r="EEF95" s="126"/>
      <c r="EEG95" s="126"/>
      <c r="EEH95" s="126"/>
      <c r="EEI95" s="126"/>
      <c r="EEJ95" s="126"/>
      <c r="EEK95" s="126"/>
      <c r="EEL95" s="126"/>
      <c r="EEM95" s="126"/>
      <c r="EEN95" s="126"/>
      <c r="EEO95" s="126"/>
      <c r="EEP95" s="126"/>
      <c r="EEQ95" s="126"/>
      <c r="EER95" s="126"/>
      <c r="EES95" s="126"/>
      <c r="EET95" s="126"/>
      <c r="EEU95" s="126"/>
      <c r="EEV95" s="126"/>
      <c r="EEW95" s="126"/>
      <c r="EEX95" s="126"/>
      <c r="EEY95" s="126"/>
      <c r="EEZ95" s="126"/>
      <c r="EFA95" s="126"/>
      <c r="EFB95" s="126"/>
      <c r="EFC95" s="126"/>
      <c r="EFD95" s="126"/>
      <c r="EFE95" s="126"/>
      <c r="EFF95" s="126"/>
      <c r="EFG95" s="126"/>
      <c r="EFH95" s="126"/>
      <c r="EFI95" s="126"/>
      <c r="EFJ95" s="126"/>
      <c r="EFK95" s="126"/>
      <c r="EFL95" s="126"/>
      <c r="EFM95" s="126"/>
      <c r="EFN95" s="126"/>
      <c r="EFO95" s="126"/>
      <c r="EFP95" s="126"/>
      <c r="EFQ95" s="126"/>
      <c r="EFR95" s="126"/>
      <c r="EFS95" s="126"/>
      <c r="EFT95" s="126"/>
      <c r="EFU95" s="126"/>
      <c r="EFV95" s="126"/>
      <c r="EFW95" s="126"/>
      <c r="EFX95" s="126"/>
      <c r="EFY95" s="126"/>
      <c r="EFZ95" s="126"/>
      <c r="EGA95" s="126"/>
      <c r="EGB95" s="126"/>
      <c r="EGC95" s="126"/>
      <c r="EGD95" s="126"/>
      <c r="EGE95" s="126"/>
      <c r="EGF95" s="126"/>
      <c r="EGG95" s="126"/>
      <c r="EGH95" s="126"/>
      <c r="EGI95" s="126"/>
      <c r="EGJ95" s="126"/>
      <c r="EGK95" s="126"/>
      <c r="EGL95" s="126"/>
      <c r="EGM95" s="126"/>
      <c r="EGN95" s="126"/>
      <c r="EGO95" s="126"/>
      <c r="EGP95" s="126"/>
      <c r="EGQ95" s="126"/>
      <c r="EGR95" s="126"/>
      <c r="EGS95" s="126"/>
      <c r="EGT95" s="126"/>
      <c r="EGU95" s="126"/>
      <c r="EGV95" s="126"/>
      <c r="EGW95" s="126"/>
      <c r="EGX95" s="126"/>
      <c r="EGY95" s="126"/>
      <c r="EGZ95" s="126"/>
      <c r="EHA95" s="126"/>
      <c r="EHB95" s="126"/>
      <c r="EHC95" s="126"/>
      <c r="EHD95" s="126"/>
      <c r="EHE95" s="126"/>
      <c r="EHF95" s="126"/>
      <c r="EHG95" s="126"/>
      <c r="EHH95" s="126"/>
      <c r="EHI95" s="126"/>
      <c r="EHJ95" s="126"/>
      <c r="EHK95" s="126"/>
      <c r="EHL95" s="126"/>
      <c r="EHM95" s="126"/>
      <c r="EHN95" s="126"/>
      <c r="EHO95" s="126"/>
      <c r="EHP95" s="126"/>
      <c r="EHQ95" s="126"/>
      <c r="EHR95" s="126"/>
      <c r="EHS95" s="126"/>
      <c r="EHT95" s="126"/>
      <c r="EHU95" s="126"/>
      <c r="EHV95" s="126"/>
      <c r="EHW95" s="126"/>
      <c r="EHX95" s="126"/>
      <c r="EHY95" s="126"/>
      <c r="EHZ95" s="126"/>
      <c r="EIA95" s="126"/>
      <c r="EIB95" s="126"/>
      <c r="EIC95" s="126"/>
      <c r="EID95" s="126"/>
      <c r="EIE95" s="126"/>
      <c r="EIF95" s="126"/>
      <c r="EIG95" s="126"/>
      <c r="EIH95" s="126"/>
      <c r="EII95" s="126"/>
      <c r="EIJ95" s="126"/>
      <c r="EIK95" s="126"/>
      <c r="EIL95" s="126"/>
      <c r="EIM95" s="126"/>
      <c r="EIN95" s="126"/>
      <c r="EIO95" s="126"/>
      <c r="EIP95" s="126"/>
      <c r="EIQ95" s="126"/>
      <c r="EIR95" s="126"/>
      <c r="EIS95" s="126"/>
      <c r="EIT95" s="126"/>
      <c r="EIU95" s="126"/>
      <c r="EIV95" s="126"/>
      <c r="EIW95" s="126"/>
      <c r="EIX95" s="126"/>
      <c r="EIY95" s="126"/>
      <c r="EIZ95" s="126"/>
      <c r="EJA95" s="126"/>
      <c r="EJB95" s="126"/>
      <c r="EJC95" s="126"/>
      <c r="EJD95" s="126"/>
      <c r="EJE95" s="126"/>
      <c r="EJF95" s="126"/>
      <c r="EJG95" s="126"/>
      <c r="EJH95" s="126"/>
      <c r="EJI95" s="126"/>
      <c r="EJJ95" s="126"/>
      <c r="EJK95" s="126"/>
      <c r="EJL95" s="126"/>
      <c r="EJM95" s="126"/>
      <c r="EJN95" s="126"/>
      <c r="EJO95" s="126"/>
      <c r="EJP95" s="126"/>
      <c r="EJQ95" s="126"/>
      <c r="EJR95" s="126"/>
      <c r="EJS95" s="126"/>
      <c r="EJT95" s="126"/>
      <c r="EJU95" s="126"/>
      <c r="EJV95" s="126"/>
      <c r="EJW95" s="126"/>
      <c r="EJX95" s="126"/>
      <c r="EJY95" s="126"/>
      <c r="EJZ95" s="126"/>
      <c r="EKA95" s="126"/>
      <c r="EKB95" s="126"/>
      <c r="EKC95" s="126"/>
      <c r="EKD95" s="126"/>
      <c r="EKE95" s="126"/>
      <c r="EKF95" s="126"/>
      <c r="EKG95" s="126"/>
      <c r="EKH95" s="126"/>
      <c r="EKI95" s="126"/>
      <c r="EKJ95" s="126"/>
      <c r="EKK95" s="126"/>
      <c r="EKL95" s="126"/>
      <c r="EKM95" s="126"/>
      <c r="EKN95" s="126"/>
      <c r="EKO95" s="126"/>
      <c r="EKP95" s="126"/>
      <c r="EKQ95" s="126"/>
      <c r="EKR95" s="126"/>
      <c r="EKS95" s="126"/>
      <c r="EKT95" s="126"/>
      <c r="EKU95" s="126"/>
      <c r="EKV95" s="126"/>
      <c r="EKW95" s="126"/>
      <c r="EKX95" s="126"/>
      <c r="EKY95" s="126"/>
      <c r="EKZ95" s="126"/>
      <c r="ELA95" s="126"/>
      <c r="ELB95" s="126"/>
      <c r="ELC95" s="126"/>
      <c r="ELD95" s="126"/>
      <c r="ELE95" s="126"/>
      <c r="ELF95" s="126"/>
      <c r="ELG95" s="126"/>
      <c r="ELH95" s="126"/>
      <c r="ELI95" s="126"/>
      <c r="ELJ95" s="126"/>
      <c r="ELK95" s="126"/>
      <c r="ELL95" s="126"/>
      <c r="ELM95" s="126"/>
      <c r="ELN95" s="126"/>
      <c r="ELO95" s="126"/>
      <c r="ELP95" s="126"/>
      <c r="ELQ95" s="126"/>
      <c r="ELR95" s="126"/>
      <c r="ELS95" s="126"/>
      <c r="ELT95" s="126"/>
      <c r="ELU95" s="126"/>
      <c r="ELV95" s="126"/>
      <c r="ELW95" s="126"/>
      <c r="ELX95" s="126"/>
      <c r="ELY95" s="126"/>
      <c r="ELZ95" s="126"/>
      <c r="EMA95" s="126"/>
      <c r="EMB95" s="126"/>
      <c r="EMC95" s="126"/>
      <c r="EMD95" s="126"/>
      <c r="EME95" s="126"/>
      <c r="EMF95" s="126"/>
      <c r="EMG95" s="126"/>
      <c r="EMH95" s="126"/>
      <c r="EMI95" s="126"/>
      <c r="EMJ95" s="126"/>
      <c r="EMK95" s="126"/>
      <c r="EML95" s="126"/>
      <c r="EMM95" s="126"/>
      <c r="EMN95" s="126"/>
      <c r="EMO95" s="126"/>
      <c r="EMP95" s="126"/>
      <c r="EMQ95" s="126"/>
      <c r="EMR95" s="126"/>
      <c r="EMS95" s="126"/>
      <c r="EMT95" s="126"/>
      <c r="EMU95" s="126"/>
      <c r="EMV95" s="126"/>
      <c r="EMW95" s="126"/>
      <c r="EMX95" s="126"/>
      <c r="EMY95" s="126"/>
      <c r="EMZ95" s="126"/>
      <c r="ENA95" s="126"/>
      <c r="ENB95" s="126"/>
      <c r="ENC95" s="126"/>
      <c r="END95" s="126"/>
      <c r="ENE95" s="126"/>
      <c r="ENF95" s="126"/>
      <c r="ENG95" s="126"/>
      <c r="ENH95" s="126"/>
      <c r="ENI95" s="126"/>
      <c r="ENJ95" s="126"/>
      <c r="ENK95" s="126"/>
      <c r="ENL95" s="126"/>
      <c r="ENM95" s="126"/>
      <c r="ENN95" s="126"/>
      <c r="ENO95" s="126"/>
      <c r="ENP95" s="126"/>
      <c r="ENQ95" s="126"/>
      <c r="ENR95" s="126"/>
      <c r="ENS95" s="126"/>
      <c r="ENT95" s="126"/>
      <c r="ENU95" s="126"/>
      <c r="ENV95" s="126"/>
      <c r="ENW95" s="126"/>
      <c r="ENX95" s="126"/>
      <c r="ENY95" s="126"/>
      <c r="ENZ95" s="126"/>
      <c r="EOA95" s="126"/>
      <c r="EOB95" s="126"/>
      <c r="EOC95" s="126"/>
      <c r="EOD95" s="126"/>
      <c r="EOE95" s="126"/>
      <c r="EOF95" s="126"/>
      <c r="EOG95" s="126"/>
      <c r="EOH95" s="126"/>
      <c r="EOI95" s="126"/>
      <c r="EOJ95" s="126"/>
      <c r="EOK95" s="126"/>
      <c r="EOL95" s="126"/>
      <c r="EOM95" s="126"/>
      <c r="EON95" s="126"/>
      <c r="EOO95" s="126"/>
      <c r="EOP95" s="126"/>
      <c r="EOQ95" s="126"/>
      <c r="EOR95" s="126"/>
      <c r="EOS95" s="126"/>
      <c r="EOT95" s="126"/>
      <c r="EOU95" s="126"/>
      <c r="EOV95" s="126"/>
      <c r="EOW95" s="126"/>
      <c r="EOX95" s="126"/>
      <c r="EOY95" s="126"/>
      <c r="EOZ95" s="126"/>
      <c r="EPA95" s="126"/>
      <c r="EPB95" s="126"/>
      <c r="EPC95" s="126"/>
      <c r="EPD95" s="126"/>
      <c r="EPE95" s="126"/>
      <c r="EPF95" s="126"/>
      <c r="EPG95" s="126"/>
      <c r="EPH95" s="126"/>
      <c r="EPI95" s="126"/>
      <c r="EPJ95" s="126"/>
      <c r="EPK95" s="126"/>
      <c r="EPL95" s="126"/>
      <c r="EPM95" s="126"/>
      <c r="EPN95" s="126"/>
      <c r="EPO95" s="126"/>
      <c r="EPP95" s="126"/>
      <c r="EPQ95" s="126"/>
      <c r="EPR95" s="126"/>
      <c r="EPS95" s="126"/>
      <c r="EPT95" s="126"/>
      <c r="EPU95" s="126"/>
      <c r="EPV95" s="126"/>
      <c r="EPW95" s="126"/>
      <c r="EPX95" s="126"/>
      <c r="EPY95" s="126"/>
      <c r="EPZ95" s="126"/>
      <c r="EQA95" s="126"/>
      <c r="EQB95" s="126"/>
      <c r="EQC95" s="126"/>
      <c r="EQD95" s="126"/>
      <c r="EQE95" s="126"/>
      <c r="EQF95" s="126"/>
      <c r="EQG95" s="126"/>
      <c r="EQH95" s="126"/>
      <c r="EQI95" s="126"/>
      <c r="EQJ95" s="126"/>
      <c r="EQK95" s="126"/>
      <c r="EQL95" s="126"/>
      <c r="EQM95" s="126"/>
      <c r="EQN95" s="126"/>
      <c r="EQO95" s="126"/>
      <c r="EQP95" s="126"/>
      <c r="EQQ95" s="126"/>
      <c r="EQR95" s="126"/>
      <c r="EQS95" s="126"/>
      <c r="EQT95" s="126"/>
      <c r="EQU95" s="126"/>
      <c r="EQV95" s="126"/>
      <c r="EQW95" s="126"/>
      <c r="EQX95" s="126"/>
      <c r="EQY95" s="126"/>
      <c r="EQZ95" s="126"/>
      <c r="ERA95" s="126"/>
      <c r="ERB95" s="126"/>
      <c r="ERC95" s="126"/>
      <c r="ERD95" s="126"/>
      <c r="ERE95" s="126"/>
      <c r="ERF95" s="126"/>
      <c r="ERG95" s="126"/>
      <c r="ERH95" s="126"/>
      <c r="ERI95" s="126"/>
      <c r="ERJ95" s="126"/>
      <c r="ERK95" s="126"/>
      <c r="ERL95" s="126"/>
      <c r="ERM95" s="126"/>
      <c r="ERN95" s="126"/>
      <c r="ERO95" s="126"/>
      <c r="ERP95" s="126"/>
      <c r="ERQ95" s="126"/>
      <c r="ERR95" s="126"/>
      <c r="ERS95" s="126"/>
      <c r="ERT95" s="126"/>
      <c r="ERU95" s="126"/>
      <c r="ERV95" s="126"/>
      <c r="ERW95" s="126"/>
      <c r="ERX95" s="126"/>
      <c r="ERY95" s="126"/>
      <c r="ERZ95" s="126"/>
      <c r="ESA95" s="126"/>
      <c r="ESB95" s="126"/>
      <c r="ESC95" s="126"/>
      <c r="ESD95" s="126"/>
      <c r="ESE95" s="126"/>
      <c r="ESF95" s="126"/>
      <c r="ESG95" s="126"/>
      <c r="ESH95" s="126"/>
      <c r="ESI95" s="126"/>
      <c r="ESJ95" s="126"/>
      <c r="ESK95" s="126"/>
      <c r="ESL95" s="126"/>
      <c r="ESM95" s="126"/>
      <c r="ESN95" s="126"/>
      <c r="ESO95" s="126"/>
      <c r="ESP95" s="126"/>
      <c r="ESQ95" s="126"/>
      <c r="ESR95" s="126"/>
      <c r="ESS95" s="126"/>
      <c r="EST95" s="126"/>
      <c r="ESU95" s="126"/>
      <c r="ESV95" s="126"/>
      <c r="ESW95" s="126"/>
      <c r="ESX95" s="126"/>
      <c r="ESY95" s="126"/>
      <c r="ESZ95" s="126"/>
      <c r="ETA95" s="126"/>
      <c r="ETB95" s="126"/>
      <c r="ETC95" s="126"/>
      <c r="ETD95" s="126"/>
      <c r="ETE95" s="126"/>
      <c r="ETF95" s="126"/>
      <c r="ETG95" s="126"/>
      <c r="ETH95" s="126"/>
      <c r="ETI95" s="126"/>
      <c r="ETJ95" s="126"/>
      <c r="ETK95" s="126"/>
      <c r="ETL95" s="126"/>
      <c r="ETM95" s="126"/>
      <c r="ETN95" s="126"/>
      <c r="ETO95" s="126"/>
      <c r="ETP95" s="126"/>
      <c r="ETQ95" s="126"/>
      <c r="ETR95" s="126"/>
      <c r="ETS95" s="126"/>
      <c r="ETT95" s="126"/>
      <c r="ETU95" s="126"/>
      <c r="ETV95" s="126"/>
      <c r="ETW95" s="126"/>
      <c r="ETX95" s="126"/>
      <c r="ETY95" s="126"/>
      <c r="ETZ95" s="126"/>
      <c r="EUA95" s="126"/>
      <c r="EUB95" s="126"/>
      <c r="EUC95" s="126"/>
      <c r="EUD95" s="126"/>
      <c r="EUE95" s="126"/>
      <c r="EUF95" s="126"/>
      <c r="EUG95" s="126"/>
      <c r="EUH95" s="126"/>
      <c r="EUI95" s="126"/>
      <c r="EUJ95" s="126"/>
      <c r="EUK95" s="126"/>
      <c r="EUL95" s="126"/>
      <c r="EUM95" s="126"/>
      <c r="EUN95" s="126"/>
      <c r="EUO95" s="126"/>
      <c r="EUP95" s="126"/>
      <c r="EUQ95" s="126"/>
      <c r="EUR95" s="126"/>
      <c r="EUS95" s="126"/>
      <c r="EUT95" s="126"/>
      <c r="EUU95" s="126"/>
      <c r="EUV95" s="126"/>
      <c r="EUW95" s="126"/>
      <c r="EUX95" s="126"/>
      <c r="EUY95" s="126"/>
      <c r="EUZ95" s="126"/>
      <c r="EVA95" s="126"/>
      <c r="EVB95" s="126"/>
      <c r="EVC95" s="126"/>
      <c r="EVD95" s="126"/>
      <c r="EVE95" s="126"/>
      <c r="EVF95" s="126"/>
      <c r="EVG95" s="126"/>
      <c r="EVH95" s="126"/>
      <c r="EVI95" s="126"/>
      <c r="EVJ95" s="126"/>
      <c r="EVK95" s="126"/>
      <c r="EVL95" s="126"/>
      <c r="EVM95" s="126"/>
      <c r="EVN95" s="126"/>
      <c r="EVO95" s="126"/>
      <c r="EVP95" s="126"/>
      <c r="EVQ95" s="126"/>
      <c r="EVR95" s="126"/>
      <c r="EVS95" s="126"/>
      <c r="EVT95" s="126"/>
      <c r="EVU95" s="126"/>
      <c r="EVV95" s="126"/>
      <c r="EVW95" s="126"/>
      <c r="EVX95" s="126"/>
      <c r="EVY95" s="126"/>
      <c r="EVZ95" s="126"/>
      <c r="EWA95" s="126"/>
      <c r="EWB95" s="126"/>
      <c r="EWC95" s="126"/>
      <c r="EWD95" s="126"/>
      <c r="EWE95" s="126"/>
      <c r="EWF95" s="126"/>
      <c r="EWG95" s="126"/>
      <c r="EWH95" s="126"/>
      <c r="EWI95" s="126"/>
      <c r="EWJ95" s="126"/>
      <c r="EWK95" s="126"/>
      <c r="EWL95" s="126"/>
      <c r="EWM95" s="126"/>
      <c r="EWN95" s="126"/>
      <c r="EWO95" s="126"/>
      <c r="EWP95" s="126"/>
      <c r="EWQ95" s="126"/>
      <c r="EWR95" s="126"/>
      <c r="EWS95" s="126"/>
      <c r="EWT95" s="126"/>
      <c r="EWU95" s="126"/>
      <c r="EWV95" s="126"/>
      <c r="EWW95" s="126"/>
      <c r="EWX95" s="126"/>
      <c r="EWY95" s="126"/>
      <c r="EWZ95" s="126"/>
      <c r="EXA95" s="126"/>
      <c r="EXB95" s="126"/>
      <c r="EXC95" s="126"/>
      <c r="EXD95" s="126"/>
      <c r="EXE95" s="126"/>
      <c r="EXF95" s="126"/>
      <c r="EXG95" s="126"/>
      <c r="EXH95" s="126"/>
      <c r="EXI95" s="126"/>
      <c r="EXJ95" s="126"/>
      <c r="EXK95" s="126"/>
      <c r="EXL95" s="126"/>
      <c r="EXM95" s="126"/>
      <c r="EXN95" s="126"/>
      <c r="EXO95" s="126"/>
      <c r="EXP95" s="126"/>
      <c r="EXQ95" s="126"/>
      <c r="EXR95" s="126"/>
      <c r="EXS95" s="126"/>
      <c r="EXT95" s="126"/>
      <c r="EXU95" s="126"/>
      <c r="EXV95" s="126"/>
      <c r="EXW95" s="126"/>
      <c r="EXX95" s="126"/>
      <c r="EXY95" s="126"/>
      <c r="EXZ95" s="126"/>
      <c r="EYA95" s="126"/>
      <c r="EYB95" s="126"/>
      <c r="EYC95" s="126"/>
      <c r="EYD95" s="126"/>
      <c r="EYE95" s="126"/>
      <c r="EYF95" s="126"/>
      <c r="EYG95" s="126"/>
      <c r="EYH95" s="126"/>
      <c r="EYI95" s="126"/>
      <c r="EYJ95" s="126"/>
      <c r="EYK95" s="126"/>
      <c r="EYL95" s="126"/>
      <c r="EYM95" s="126"/>
      <c r="EYN95" s="126"/>
      <c r="EYO95" s="126"/>
      <c r="EYP95" s="126"/>
      <c r="EYQ95" s="126"/>
      <c r="EYR95" s="126"/>
      <c r="EYS95" s="126"/>
      <c r="EYT95" s="126"/>
      <c r="EYU95" s="126"/>
      <c r="EYV95" s="126"/>
      <c r="EYW95" s="126"/>
      <c r="EYX95" s="126"/>
      <c r="EYY95" s="126"/>
      <c r="EYZ95" s="126"/>
      <c r="EZA95" s="126"/>
      <c r="EZB95" s="126"/>
      <c r="EZC95" s="126"/>
      <c r="EZD95" s="126"/>
      <c r="EZE95" s="126"/>
      <c r="EZF95" s="126"/>
      <c r="EZG95" s="126"/>
      <c r="EZH95" s="126"/>
      <c r="EZI95" s="126"/>
      <c r="EZJ95" s="126"/>
      <c r="EZK95" s="126"/>
      <c r="EZL95" s="126"/>
      <c r="EZM95" s="126"/>
      <c r="EZN95" s="126"/>
      <c r="EZO95" s="126"/>
      <c r="EZP95" s="126"/>
      <c r="EZQ95" s="126"/>
      <c r="EZR95" s="126"/>
      <c r="EZS95" s="126"/>
      <c r="EZT95" s="126"/>
      <c r="EZU95" s="126"/>
      <c r="EZV95" s="126"/>
      <c r="EZW95" s="126"/>
      <c r="EZX95" s="126"/>
      <c r="EZY95" s="126"/>
      <c r="EZZ95" s="126"/>
      <c r="FAA95" s="126"/>
      <c r="FAB95" s="126"/>
      <c r="FAC95" s="126"/>
      <c r="FAD95" s="126"/>
      <c r="FAE95" s="126"/>
      <c r="FAF95" s="126"/>
      <c r="FAG95" s="126"/>
      <c r="FAH95" s="126"/>
      <c r="FAI95" s="126"/>
      <c r="FAJ95" s="126"/>
      <c r="FAK95" s="126"/>
      <c r="FAL95" s="126"/>
      <c r="FAM95" s="126"/>
      <c r="FAN95" s="126"/>
      <c r="FAO95" s="126"/>
      <c r="FAP95" s="126"/>
      <c r="FAQ95" s="126"/>
      <c r="FAR95" s="126"/>
      <c r="FAS95" s="126"/>
      <c r="FAT95" s="126"/>
      <c r="FAU95" s="126"/>
      <c r="FAV95" s="126"/>
      <c r="FAW95" s="126"/>
      <c r="FAX95" s="126"/>
      <c r="FAY95" s="126"/>
      <c r="FAZ95" s="126"/>
      <c r="FBA95" s="126"/>
      <c r="FBB95" s="126"/>
      <c r="FBC95" s="126"/>
      <c r="FBD95" s="126"/>
      <c r="FBE95" s="126"/>
      <c r="FBF95" s="126"/>
      <c r="FBG95" s="126"/>
      <c r="FBH95" s="126"/>
      <c r="FBI95" s="126"/>
      <c r="FBJ95" s="126"/>
      <c r="FBK95" s="126"/>
      <c r="FBL95" s="126"/>
      <c r="FBM95" s="126"/>
      <c r="FBN95" s="126"/>
      <c r="FBO95" s="126"/>
      <c r="FBP95" s="126"/>
      <c r="FBQ95" s="126"/>
      <c r="FBR95" s="126"/>
      <c r="FBS95" s="126"/>
      <c r="FBT95" s="126"/>
      <c r="FBU95" s="126"/>
      <c r="FBV95" s="126"/>
      <c r="FBW95" s="126"/>
      <c r="FBX95" s="126"/>
      <c r="FBY95" s="126"/>
      <c r="FBZ95" s="126"/>
      <c r="FCA95" s="126"/>
      <c r="FCB95" s="126"/>
      <c r="FCC95" s="126"/>
      <c r="FCD95" s="126"/>
      <c r="FCE95" s="126"/>
      <c r="FCF95" s="126"/>
      <c r="FCG95" s="126"/>
      <c r="FCH95" s="126"/>
      <c r="FCI95" s="126"/>
      <c r="FCJ95" s="126"/>
      <c r="FCK95" s="126"/>
      <c r="FCL95" s="126"/>
      <c r="FCM95" s="126"/>
      <c r="FCN95" s="126"/>
      <c r="FCO95" s="126"/>
      <c r="FCP95" s="126"/>
      <c r="FCQ95" s="126"/>
      <c r="FCR95" s="126"/>
      <c r="FCS95" s="126"/>
      <c r="FCT95" s="126"/>
      <c r="FCU95" s="126"/>
      <c r="FCV95" s="126"/>
      <c r="FCW95" s="126"/>
      <c r="FCX95" s="126"/>
      <c r="FCY95" s="126"/>
      <c r="FCZ95" s="126"/>
      <c r="FDA95" s="126"/>
      <c r="FDB95" s="126"/>
      <c r="FDC95" s="126"/>
      <c r="FDD95" s="126"/>
      <c r="FDE95" s="126"/>
      <c r="FDF95" s="126"/>
      <c r="FDG95" s="126"/>
      <c r="FDH95" s="126"/>
      <c r="FDI95" s="126"/>
      <c r="FDJ95" s="126"/>
      <c r="FDK95" s="126"/>
      <c r="FDL95" s="126"/>
      <c r="FDM95" s="126"/>
      <c r="FDN95" s="126"/>
      <c r="FDO95" s="126"/>
      <c r="FDP95" s="126"/>
      <c r="FDQ95" s="126"/>
      <c r="FDR95" s="126"/>
      <c r="FDS95" s="126"/>
      <c r="FDT95" s="126"/>
      <c r="FDU95" s="126"/>
      <c r="FDV95" s="126"/>
      <c r="FDW95" s="126"/>
      <c r="FDX95" s="126"/>
      <c r="FDY95" s="126"/>
      <c r="FDZ95" s="126"/>
      <c r="FEA95" s="126"/>
      <c r="FEB95" s="126"/>
      <c r="FEC95" s="126"/>
      <c r="FED95" s="126"/>
      <c r="FEE95" s="126"/>
      <c r="FEF95" s="126"/>
      <c r="FEG95" s="126"/>
      <c r="FEH95" s="126"/>
      <c r="FEI95" s="126"/>
      <c r="FEJ95" s="126"/>
      <c r="FEK95" s="126"/>
      <c r="FEL95" s="126"/>
      <c r="FEM95" s="126"/>
      <c r="FEN95" s="126"/>
      <c r="FEO95" s="126"/>
      <c r="FEP95" s="126"/>
      <c r="FEQ95" s="126"/>
      <c r="FER95" s="126"/>
      <c r="FES95" s="126"/>
      <c r="FET95" s="126"/>
      <c r="FEU95" s="126"/>
      <c r="FEV95" s="126"/>
      <c r="FEW95" s="126"/>
      <c r="FEX95" s="126"/>
      <c r="FEY95" s="126"/>
      <c r="FEZ95" s="126"/>
      <c r="FFA95" s="126"/>
      <c r="FFB95" s="126"/>
      <c r="FFC95" s="126"/>
      <c r="FFD95" s="126"/>
      <c r="FFE95" s="126"/>
      <c r="FFF95" s="126"/>
      <c r="FFG95" s="126"/>
      <c r="FFH95" s="126"/>
      <c r="FFI95" s="126"/>
      <c r="FFJ95" s="126"/>
      <c r="FFK95" s="126"/>
      <c r="FFL95" s="126"/>
      <c r="FFM95" s="126"/>
      <c r="FFN95" s="126"/>
      <c r="FFO95" s="126"/>
      <c r="FFP95" s="126"/>
      <c r="FFQ95" s="126"/>
      <c r="FFR95" s="126"/>
      <c r="FFS95" s="126"/>
      <c r="FFT95" s="126"/>
      <c r="FFU95" s="126"/>
      <c r="FFV95" s="126"/>
      <c r="FFW95" s="126"/>
      <c r="FFX95" s="126"/>
      <c r="FFY95" s="126"/>
      <c r="FFZ95" s="126"/>
      <c r="FGA95" s="126"/>
      <c r="FGB95" s="126"/>
      <c r="FGC95" s="126"/>
      <c r="FGD95" s="126"/>
      <c r="FGE95" s="126"/>
      <c r="FGF95" s="126"/>
      <c r="FGG95" s="126"/>
      <c r="FGH95" s="126"/>
      <c r="FGI95" s="126"/>
      <c r="FGJ95" s="126"/>
      <c r="FGK95" s="126"/>
      <c r="FGL95" s="126"/>
      <c r="FGM95" s="126"/>
      <c r="FGN95" s="126"/>
      <c r="FGO95" s="126"/>
      <c r="FGP95" s="126"/>
      <c r="FGQ95" s="126"/>
      <c r="FGR95" s="126"/>
      <c r="FGS95" s="126"/>
      <c r="FGT95" s="126"/>
      <c r="FGU95" s="126"/>
      <c r="FGV95" s="126"/>
      <c r="FGW95" s="126"/>
      <c r="FGX95" s="126"/>
      <c r="FGY95" s="126"/>
      <c r="FGZ95" s="126"/>
      <c r="FHA95" s="126"/>
      <c r="FHB95" s="126"/>
      <c r="FHC95" s="126"/>
      <c r="FHD95" s="126"/>
      <c r="FHE95" s="126"/>
      <c r="FHF95" s="126"/>
      <c r="FHG95" s="126"/>
      <c r="FHH95" s="126"/>
      <c r="FHI95" s="126"/>
      <c r="FHJ95" s="126"/>
      <c r="FHK95" s="126"/>
      <c r="FHL95" s="126"/>
      <c r="FHM95" s="126"/>
      <c r="FHN95" s="126"/>
      <c r="FHO95" s="126"/>
      <c r="FHP95" s="126"/>
      <c r="FHQ95" s="126"/>
      <c r="FHR95" s="126"/>
      <c r="FHS95" s="126"/>
      <c r="FHT95" s="126"/>
      <c r="FHU95" s="126"/>
      <c r="FHV95" s="126"/>
      <c r="FHW95" s="126"/>
      <c r="FHX95" s="126"/>
      <c r="FHY95" s="126"/>
      <c r="FHZ95" s="126"/>
      <c r="FIA95" s="126"/>
      <c r="FIB95" s="126"/>
      <c r="FIC95" s="126"/>
      <c r="FID95" s="126"/>
      <c r="FIE95" s="126"/>
      <c r="FIF95" s="126"/>
      <c r="FIG95" s="126"/>
      <c r="FIH95" s="126"/>
      <c r="FII95" s="126"/>
      <c r="FIJ95" s="126"/>
      <c r="FIK95" s="126"/>
      <c r="FIL95" s="126"/>
      <c r="FIM95" s="126"/>
      <c r="FIN95" s="126"/>
      <c r="FIO95" s="126"/>
      <c r="FIP95" s="126"/>
      <c r="FIQ95" s="126"/>
      <c r="FIR95" s="126"/>
      <c r="FIS95" s="126"/>
      <c r="FIT95" s="126"/>
      <c r="FIU95" s="126"/>
      <c r="FIV95" s="126"/>
      <c r="FIW95" s="126"/>
      <c r="FIX95" s="126"/>
      <c r="FIY95" s="126"/>
      <c r="FIZ95" s="126"/>
      <c r="FJA95" s="126"/>
      <c r="FJB95" s="126"/>
      <c r="FJC95" s="126"/>
      <c r="FJD95" s="126"/>
      <c r="FJE95" s="126"/>
      <c r="FJF95" s="126"/>
      <c r="FJG95" s="126"/>
      <c r="FJH95" s="126"/>
      <c r="FJI95" s="126"/>
      <c r="FJJ95" s="126"/>
      <c r="FJK95" s="126"/>
      <c r="FJL95" s="126"/>
      <c r="FJM95" s="126"/>
      <c r="FJN95" s="126"/>
      <c r="FJO95" s="126"/>
      <c r="FJP95" s="126"/>
      <c r="FJQ95" s="126"/>
      <c r="FJR95" s="126"/>
      <c r="FJS95" s="126"/>
      <c r="FJT95" s="126"/>
      <c r="FJU95" s="126"/>
      <c r="FJV95" s="126"/>
      <c r="FJW95" s="126"/>
      <c r="FJX95" s="126"/>
      <c r="FJY95" s="126"/>
      <c r="FJZ95" s="126"/>
      <c r="FKA95" s="126"/>
      <c r="FKB95" s="126"/>
      <c r="FKC95" s="126"/>
      <c r="FKD95" s="126"/>
      <c r="FKE95" s="126"/>
      <c r="FKF95" s="126"/>
      <c r="FKG95" s="126"/>
      <c r="FKH95" s="126"/>
      <c r="FKI95" s="126"/>
      <c r="FKJ95" s="126"/>
      <c r="FKK95" s="126"/>
      <c r="FKL95" s="126"/>
      <c r="FKM95" s="126"/>
      <c r="FKN95" s="126"/>
      <c r="FKO95" s="126"/>
      <c r="FKP95" s="126"/>
      <c r="FKQ95" s="126"/>
      <c r="FKR95" s="126"/>
      <c r="FKS95" s="126"/>
      <c r="FKT95" s="126"/>
      <c r="FKU95" s="126"/>
      <c r="FKV95" s="126"/>
      <c r="FKW95" s="126"/>
      <c r="FKX95" s="126"/>
      <c r="FKY95" s="126"/>
      <c r="FKZ95" s="126"/>
      <c r="FLA95" s="126"/>
      <c r="FLB95" s="126"/>
      <c r="FLC95" s="126"/>
      <c r="FLD95" s="126"/>
      <c r="FLE95" s="126"/>
      <c r="FLF95" s="126"/>
      <c r="FLG95" s="126"/>
      <c r="FLH95" s="126"/>
      <c r="FLI95" s="126"/>
      <c r="FLJ95" s="126"/>
      <c r="FLK95" s="126"/>
      <c r="FLL95" s="126"/>
      <c r="FLM95" s="126"/>
      <c r="FLN95" s="126"/>
      <c r="FLO95" s="126"/>
      <c r="FLP95" s="126"/>
      <c r="FLQ95" s="126"/>
      <c r="FLR95" s="126"/>
      <c r="FLS95" s="126"/>
      <c r="FLT95" s="126"/>
      <c r="FLU95" s="126"/>
      <c r="FLV95" s="126"/>
      <c r="FLW95" s="126"/>
      <c r="FLX95" s="126"/>
      <c r="FLY95" s="126"/>
      <c r="FLZ95" s="126"/>
      <c r="FMA95" s="126"/>
      <c r="FMB95" s="126"/>
      <c r="FMC95" s="126"/>
      <c r="FMD95" s="126"/>
      <c r="FME95" s="126"/>
      <c r="FMF95" s="126"/>
      <c r="FMG95" s="126"/>
      <c r="FMH95" s="126"/>
      <c r="FMI95" s="126"/>
      <c r="FMJ95" s="126"/>
      <c r="FMK95" s="126"/>
      <c r="FML95" s="126"/>
      <c r="FMM95" s="126"/>
      <c r="FMN95" s="126"/>
      <c r="FMO95" s="126"/>
      <c r="FMP95" s="126"/>
      <c r="FMQ95" s="126"/>
      <c r="FMR95" s="126"/>
      <c r="FMS95" s="126"/>
      <c r="FMT95" s="126"/>
      <c r="FMU95" s="126"/>
      <c r="FMV95" s="126"/>
      <c r="FMW95" s="126"/>
      <c r="FMX95" s="126"/>
      <c r="FMY95" s="126"/>
      <c r="FMZ95" s="126"/>
      <c r="FNA95" s="126"/>
      <c r="FNB95" s="126"/>
      <c r="FNC95" s="126"/>
      <c r="FND95" s="126"/>
      <c r="FNE95" s="126"/>
      <c r="FNF95" s="126"/>
      <c r="FNG95" s="126"/>
      <c r="FNH95" s="126"/>
      <c r="FNI95" s="126"/>
      <c r="FNJ95" s="126"/>
      <c r="FNK95" s="126"/>
      <c r="FNL95" s="126"/>
      <c r="FNM95" s="126"/>
      <c r="FNN95" s="126"/>
      <c r="FNO95" s="126"/>
      <c r="FNP95" s="126"/>
      <c r="FNQ95" s="126"/>
      <c r="FNR95" s="126"/>
      <c r="FNS95" s="126"/>
      <c r="FNT95" s="126"/>
      <c r="FNU95" s="126"/>
      <c r="FNV95" s="126"/>
      <c r="FNW95" s="126"/>
      <c r="FNX95" s="126"/>
      <c r="FNY95" s="126"/>
      <c r="FNZ95" s="126"/>
      <c r="FOA95" s="126"/>
      <c r="FOB95" s="126"/>
      <c r="FOC95" s="126"/>
      <c r="FOD95" s="126"/>
      <c r="FOE95" s="126"/>
      <c r="FOF95" s="126"/>
      <c r="FOG95" s="126"/>
      <c r="FOH95" s="126"/>
      <c r="FOI95" s="126"/>
      <c r="FOJ95" s="126"/>
      <c r="FOK95" s="126"/>
      <c r="FOL95" s="126"/>
      <c r="FOM95" s="126"/>
      <c r="FON95" s="126"/>
      <c r="FOO95" s="126"/>
      <c r="FOP95" s="126"/>
      <c r="FOQ95" s="126"/>
      <c r="FOR95" s="126"/>
      <c r="FOS95" s="126"/>
      <c r="FOT95" s="126"/>
      <c r="FOU95" s="126"/>
      <c r="FOV95" s="126"/>
      <c r="FOW95" s="126"/>
      <c r="FOX95" s="126"/>
      <c r="FOY95" s="126"/>
      <c r="FOZ95" s="126"/>
      <c r="FPA95" s="126"/>
      <c r="FPB95" s="126"/>
      <c r="FPC95" s="126"/>
      <c r="FPD95" s="126"/>
      <c r="FPE95" s="126"/>
      <c r="FPF95" s="126"/>
      <c r="FPG95" s="126"/>
      <c r="FPH95" s="126"/>
      <c r="FPI95" s="126"/>
      <c r="FPJ95" s="126"/>
      <c r="FPK95" s="126"/>
      <c r="FPL95" s="126"/>
      <c r="FPM95" s="126"/>
      <c r="FPN95" s="126"/>
      <c r="FPO95" s="126"/>
      <c r="FPP95" s="126"/>
      <c r="FPQ95" s="126"/>
      <c r="FPR95" s="126"/>
      <c r="FPS95" s="126"/>
      <c r="FPT95" s="126"/>
      <c r="FPU95" s="126"/>
      <c r="FPV95" s="126"/>
      <c r="FPW95" s="126"/>
      <c r="FPX95" s="126"/>
      <c r="FPY95" s="126"/>
      <c r="FPZ95" s="126"/>
      <c r="FQA95" s="126"/>
      <c r="FQB95" s="126"/>
      <c r="FQC95" s="126"/>
      <c r="FQD95" s="126"/>
      <c r="FQE95" s="126"/>
      <c r="FQF95" s="126"/>
      <c r="FQG95" s="126"/>
      <c r="FQH95" s="126"/>
      <c r="FQI95" s="126"/>
      <c r="FQJ95" s="126"/>
      <c r="FQK95" s="126"/>
      <c r="FQL95" s="126"/>
      <c r="FQM95" s="126"/>
      <c r="FQN95" s="126"/>
      <c r="FQO95" s="126"/>
      <c r="FQP95" s="126"/>
      <c r="FQQ95" s="126"/>
      <c r="FQR95" s="126"/>
      <c r="FQS95" s="126"/>
      <c r="FQT95" s="126"/>
      <c r="FQU95" s="126"/>
      <c r="FQV95" s="126"/>
      <c r="FQW95" s="126"/>
      <c r="FQX95" s="126"/>
      <c r="FQY95" s="126"/>
      <c r="FQZ95" s="126"/>
      <c r="FRA95" s="126"/>
      <c r="FRB95" s="126"/>
      <c r="FRC95" s="126"/>
      <c r="FRD95" s="126"/>
      <c r="FRE95" s="126"/>
      <c r="FRF95" s="126"/>
      <c r="FRG95" s="126"/>
      <c r="FRH95" s="126"/>
      <c r="FRI95" s="126"/>
      <c r="FRJ95" s="126"/>
      <c r="FRK95" s="126"/>
      <c r="FRL95" s="126"/>
      <c r="FRM95" s="126"/>
      <c r="FRN95" s="126"/>
      <c r="FRO95" s="126"/>
      <c r="FRP95" s="126"/>
      <c r="FRQ95" s="126"/>
      <c r="FRR95" s="126"/>
      <c r="FRS95" s="126"/>
      <c r="FRT95" s="126"/>
      <c r="FRU95" s="126"/>
      <c r="FRV95" s="126"/>
      <c r="FRW95" s="126"/>
      <c r="FRX95" s="126"/>
      <c r="FRY95" s="126"/>
      <c r="FRZ95" s="126"/>
      <c r="FSA95" s="126"/>
      <c r="FSB95" s="126"/>
      <c r="FSC95" s="126"/>
      <c r="FSD95" s="126"/>
      <c r="FSE95" s="126"/>
      <c r="FSF95" s="126"/>
      <c r="FSG95" s="126"/>
      <c r="FSH95" s="126"/>
      <c r="FSI95" s="126"/>
      <c r="FSJ95" s="126"/>
      <c r="FSK95" s="126"/>
      <c r="FSL95" s="126"/>
      <c r="FSM95" s="126"/>
      <c r="FSN95" s="126"/>
      <c r="FSO95" s="126"/>
      <c r="FSP95" s="126"/>
      <c r="FSQ95" s="126"/>
      <c r="FSR95" s="126"/>
      <c r="FSS95" s="126"/>
      <c r="FST95" s="126"/>
      <c r="FSU95" s="126"/>
      <c r="FSV95" s="126"/>
      <c r="FSW95" s="126"/>
      <c r="FSX95" s="126"/>
      <c r="FSY95" s="126"/>
      <c r="FSZ95" s="126"/>
      <c r="FTA95" s="126"/>
      <c r="FTB95" s="126"/>
      <c r="FTC95" s="126"/>
      <c r="FTD95" s="126"/>
      <c r="FTE95" s="126"/>
      <c r="FTF95" s="126"/>
      <c r="FTG95" s="126"/>
      <c r="FTH95" s="126"/>
      <c r="FTI95" s="126"/>
      <c r="FTJ95" s="126"/>
      <c r="FTK95" s="126"/>
      <c r="FTL95" s="126"/>
      <c r="FTM95" s="126"/>
      <c r="FTN95" s="126"/>
      <c r="FTO95" s="126"/>
      <c r="FTP95" s="126"/>
      <c r="FTQ95" s="126"/>
      <c r="FTR95" s="126"/>
      <c r="FTS95" s="126"/>
      <c r="FTT95" s="126"/>
      <c r="FTU95" s="126"/>
      <c r="FTV95" s="126"/>
      <c r="FTW95" s="126"/>
      <c r="FTX95" s="126"/>
      <c r="FTY95" s="126"/>
      <c r="FTZ95" s="126"/>
      <c r="FUA95" s="126"/>
      <c r="FUB95" s="126"/>
      <c r="FUC95" s="126"/>
      <c r="FUD95" s="126"/>
      <c r="FUE95" s="126"/>
      <c r="FUF95" s="126"/>
      <c r="FUG95" s="126"/>
      <c r="FUH95" s="126"/>
      <c r="FUI95" s="126"/>
      <c r="FUJ95" s="126"/>
      <c r="FUK95" s="126"/>
      <c r="FUL95" s="126"/>
      <c r="FUM95" s="126"/>
      <c r="FUN95" s="126"/>
      <c r="FUO95" s="126"/>
      <c r="FUP95" s="126"/>
      <c r="FUQ95" s="126"/>
      <c r="FUR95" s="126"/>
      <c r="FUS95" s="126"/>
      <c r="FUT95" s="126"/>
      <c r="FUU95" s="126"/>
      <c r="FUV95" s="126"/>
      <c r="FUW95" s="126"/>
      <c r="FUX95" s="126"/>
      <c r="FUY95" s="126"/>
      <c r="FUZ95" s="126"/>
      <c r="FVA95" s="126"/>
      <c r="FVB95" s="126"/>
      <c r="FVC95" s="126"/>
      <c r="FVD95" s="126"/>
      <c r="FVE95" s="126"/>
      <c r="FVF95" s="126"/>
      <c r="FVG95" s="126"/>
      <c r="FVH95" s="126"/>
      <c r="FVI95" s="126"/>
      <c r="FVJ95" s="126"/>
      <c r="FVK95" s="126"/>
      <c r="FVL95" s="126"/>
      <c r="FVM95" s="126"/>
      <c r="FVN95" s="126"/>
      <c r="FVO95" s="126"/>
      <c r="FVP95" s="126"/>
      <c r="FVQ95" s="126"/>
      <c r="FVR95" s="126"/>
      <c r="FVS95" s="126"/>
      <c r="FVT95" s="126"/>
      <c r="FVU95" s="126"/>
      <c r="FVV95" s="126"/>
      <c r="FVW95" s="126"/>
      <c r="FVX95" s="126"/>
      <c r="FVY95" s="126"/>
      <c r="FVZ95" s="126"/>
      <c r="FWA95" s="126"/>
      <c r="FWB95" s="126"/>
      <c r="FWC95" s="126"/>
      <c r="FWD95" s="126"/>
      <c r="FWE95" s="126"/>
      <c r="FWF95" s="126"/>
      <c r="FWG95" s="126"/>
      <c r="FWH95" s="126"/>
      <c r="FWI95" s="126"/>
      <c r="FWJ95" s="126"/>
      <c r="FWK95" s="126"/>
      <c r="FWL95" s="126"/>
      <c r="FWM95" s="126"/>
      <c r="FWN95" s="126"/>
      <c r="FWO95" s="126"/>
      <c r="FWP95" s="126"/>
      <c r="FWQ95" s="126"/>
      <c r="FWR95" s="126"/>
      <c r="FWS95" s="126"/>
      <c r="FWT95" s="126"/>
      <c r="FWU95" s="126"/>
      <c r="FWV95" s="126"/>
      <c r="FWW95" s="126"/>
      <c r="FWX95" s="126"/>
      <c r="FWY95" s="126"/>
      <c r="FWZ95" s="126"/>
      <c r="FXA95" s="126"/>
      <c r="FXB95" s="126"/>
      <c r="FXC95" s="126"/>
      <c r="FXD95" s="126"/>
      <c r="FXE95" s="126"/>
      <c r="FXF95" s="126"/>
      <c r="FXG95" s="126"/>
      <c r="FXH95" s="126"/>
      <c r="FXI95" s="126"/>
      <c r="FXJ95" s="126"/>
      <c r="FXK95" s="126"/>
      <c r="FXL95" s="126"/>
      <c r="FXM95" s="126"/>
      <c r="FXN95" s="126"/>
      <c r="FXO95" s="126"/>
      <c r="FXP95" s="126"/>
      <c r="FXQ95" s="126"/>
      <c r="FXR95" s="126"/>
      <c r="FXS95" s="126"/>
      <c r="FXT95" s="126"/>
      <c r="FXU95" s="126"/>
      <c r="FXV95" s="126"/>
      <c r="FXW95" s="126"/>
      <c r="FXX95" s="126"/>
      <c r="FXY95" s="126"/>
      <c r="FXZ95" s="126"/>
      <c r="FYA95" s="126"/>
      <c r="FYB95" s="126"/>
      <c r="FYC95" s="126"/>
      <c r="FYD95" s="126"/>
      <c r="FYE95" s="126"/>
      <c r="FYF95" s="126"/>
      <c r="FYG95" s="126"/>
      <c r="FYH95" s="126"/>
      <c r="FYI95" s="126"/>
      <c r="FYJ95" s="126"/>
      <c r="FYK95" s="126"/>
      <c r="FYL95" s="126"/>
      <c r="FYM95" s="126"/>
      <c r="FYN95" s="126"/>
      <c r="FYO95" s="126"/>
      <c r="FYP95" s="126"/>
      <c r="FYQ95" s="126"/>
      <c r="FYR95" s="126"/>
      <c r="FYS95" s="126"/>
      <c r="FYT95" s="126"/>
      <c r="FYU95" s="126"/>
      <c r="FYV95" s="126"/>
      <c r="FYW95" s="126"/>
      <c r="FYX95" s="126"/>
      <c r="FYY95" s="126"/>
      <c r="FYZ95" s="126"/>
      <c r="FZA95" s="126"/>
      <c r="FZB95" s="126"/>
      <c r="FZC95" s="126"/>
      <c r="FZD95" s="126"/>
      <c r="FZE95" s="126"/>
      <c r="FZF95" s="126"/>
      <c r="FZG95" s="126"/>
      <c r="FZH95" s="126"/>
      <c r="FZI95" s="126"/>
      <c r="FZJ95" s="126"/>
      <c r="FZK95" s="126"/>
      <c r="FZL95" s="126"/>
      <c r="FZM95" s="126"/>
      <c r="FZN95" s="126"/>
      <c r="FZO95" s="126"/>
      <c r="FZP95" s="126"/>
      <c r="FZQ95" s="126"/>
      <c r="FZR95" s="126"/>
      <c r="FZS95" s="126"/>
      <c r="FZT95" s="126"/>
      <c r="FZU95" s="126"/>
      <c r="FZV95" s="126"/>
      <c r="FZW95" s="126"/>
      <c r="FZX95" s="126"/>
      <c r="FZY95" s="126"/>
      <c r="FZZ95" s="126"/>
      <c r="GAA95" s="126"/>
      <c r="GAB95" s="126"/>
      <c r="GAC95" s="126"/>
      <c r="GAD95" s="126"/>
      <c r="GAE95" s="126"/>
      <c r="GAF95" s="126"/>
      <c r="GAG95" s="126"/>
      <c r="GAH95" s="126"/>
      <c r="GAI95" s="126"/>
      <c r="GAJ95" s="126"/>
      <c r="GAK95" s="126"/>
      <c r="GAL95" s="126"/>
      <c r="GAM95" s="126"/>
      <c r="GAN95" s="126"/>
      <c r="GAO95" s="126"/>
      <c r="GAP95" s="126"/>
      <c r="GAQ95" s="126"/>
      <c r="GAR95" s="126"/>
      <c r="GAS95" s="126"/>
      <c r="GAT95" s="126"/>
      <c r="GAU95" s="126"/>
      <c r="GAV95" s="126"/>
      <c r="GAW95" s="126"/>
      <c r="GAX95" s="126"/>
      <c r="GAY95" s="126"/>
      <c r="GAZ95" s="126"/>
      <c r="GBA95" s="126"/>
      <c r="GBB95" s="126"/>
      <c r="GBC95" s="126"/>
      <c r="GBD95" s="126"/>
      <c r="GBE95" s="126"/>
      <c r="GBF95" s="126"/>
      <c r="GBG95" s="126"/>
      <c r="GBH95" s="126"/>
      <c r="GBI95" s="126"/>
      <c r="GBJ95" s="126"/>
      <c r="GBK95" s="126"/>
      <c r="GBL95" s="126"/>
      <c r="GBM95" s="126"/>
      <c r="GBN95" s="126"/>
      <c r="GBO95" s="126"/>
      <c r="GBP95" s="126"/>
      <c r="GBQ95" s="126"/>
      <c r="GBR95" s="126"/>
      <c r="GBS95" s="126"/>
      <c r="GBT95" s="126"/>
      <c r="GBU95" s="126"/>
      <c r="GBV95" s="126"/>
      <c r="GBW95" s="126"/>
      <c r="GBX95" s="126"/>
      <c r="GBY95" s="126"/>
      <c r="GBZ95" s="126"/>
      <c r="GCA95" s="126"/>
      <c r="GCB95" s="126"/>
      <c r="GCC95" s="126"/>
      <c r="GCD95" s="126"/>
      <c r="GCE95" s="126"/>
      <c r="GCF95" s="126"/>
      <c r="GCG95" s="126"/>
      <c r="GCH95" s="126"/>
      <c r="GCI95" s="126"/>
      <c r="GCJ95" s="126"/>
      <c r="GCK95" s="126"/>
      <c r="GCL95" s="126"/>
      <c r="GCM95" s="126"/>
      <c r="GCN95" s="126"/>
      <c r="GCO95" s="126"/>
      <c r="GCP95" s="126"/>
      <c r="GCQ95" s="126"/>
      <c r="GCR95" s="126"/>
      <c r="GCS95" s="126"/>
      <c r="GCT95" s="126"/>
      <c r="GCU95" s="126"/>
      <c r="GCV95" s="126"/>
      <c r="GCW95" s="126"/>
      <c r="GCX95" s="126"/>
      <c r="GCY95" s="126"/>
      <c r="GCZ95" s="126"/>
      <c r="GDA95" s="126"/>
      <c r="GDB95" s="126"/>
      <c r="GDC95" s="126"/>
      <c r="GDD95" s="126"/>
      <c r="GDE95" s="126"/>
      <c r="GDF95" s="126"/>
      <c r="GDG95" s="126"/>
      <c r="GDH95" s="126"/>
      <c r="GDI95" s="126"/>
      <c r="GDJ95" s="126"/>
      <c r="GDK95" s="126"/>
      <c r="GDL95" s="126"/>
      <c r="GDM95" s="126"/>
      <c r="GDN95" s="126"/>
      <c r="GDO95" s="126"/>
      <c r="GDP95" s="126"/>
      <c r="GDQ95" s="126"/>
      <c r="GDR95" s="126"/>
      <c r="GDS95" s="126"/>
      <c r="GDT95" s="126"/>
      <c r="GDU95" s="126"/>
      <c r="GDV95" s="126"/>
      <c r="GDW95" s="126"/>
      <c r="GDX95" s="126"/>
      <c r="GDY95" s="126"/>
      <c r="GDZ95" s="126"/>
      <c r="GEA95" s="126"/>
      <c r="GEB95" s="126"/>
      <c r="GEC95" s="126"/>
      <c r="GED95" s="126"/>
      <c r="GEE95" s="126"/>
      <c r="GEF95" s="126"/>
      <c r="GEG95" s="126"/>
      <c r="GEH95" s="126"/>
      <c r="GEI95" s="126"/>
      <c r="GEJ95" s="126"/>
      <c r="GEK95" s="126"/>
      <c r="GEL95" s="126"/>
      <c r="GEM95" s="126"/>
      <c r="GEN95" s="126"/>
      <c r="GEO95" s="126"/>
      <c r="GEP95" s="126"/>
      <c r="GEQ95" s="126"/>
      <c r="GER95" s="126"/>
      <c r="GES95" s="126"/>
      <c r="GET95" s="126"/>
      <c r="GEU95" s="126"/>
      <c r="GEV95" s="126"/>
      <c r="GEW95" s="126"/>
      <c r="GEX95" s="126"/>
      <c r="GEY95" s="126"/>
      <c r="GEZ95" s="126"/>
      <c r="GFA95" s="126"/>
      <c r="GFB95" s="126"/>
      <c r="GFC95" s="126"/>
      <c r="GFD95" s="126"/>
      <c r="GFE95" s="126"/>
      <c r="GFF95" s="126"/>
      <c r="GFG95" s="126"/>
      <c r="GFH95" s="126"/>
      <c r="GFI95" s="126"/>
      <c r="GFJ95" s="126"/>
      <c r="GFK95" s="126"/>
      <c r="GFL95" s="126"/>
      <c r="GFM95" s="126"/>
      <c r="GFN95" s="126"/>
      <c r="GFO95" s="126"/>
      <c r="GFP95" s="126"/>
      <c r="GFQ95" s="126"/>
      <c r="GFR95" s="126"/>
      <c r="GFS95" s="126"/>
      <c r="GFT95" s="126"/>
      <c r="GFU95" s="126"/>
      <c r="GFV95" s="126"/>
      <c r="GFW95" s="126"/>
      <c r="GFX95" s="126"/>
      <c r="GFY95" s="126"/>
      <c r="GFZ95" s="126"/>
      <c r="GGA95" s="126"/>
      <c r="GGB95" s="126"/>
      <c r="GGC95" s="126"/>
      <c r="GGD95" s="126"/>
      <c r="GGE95" s="126"/>
      <c r="GGF95" s="126"/>
      <c r="GGG95" s="126"/>
      <c r="GGH95" s="126"/>
      <c r="GGI95" s="126"/>
      <c r="GGJ95" s="126"/>
      <c r="GGK95" s="126"/>
      <c r="GGL95" s="126"/>
      <c r="GGM95" s="126"/>
      <c r="GGN95" s="126"/>
      <c r="GGO95" s="126"/>
      <c r="GGP95" s="126"/>
      <c r="GGQ95" s="126"/>
      <c r="GGR95" s="126"/>
      <c r="GGS95" s="126"/>
      <c r="GGT95" s="126"/>
      <c r="GGU95" s="126"/>
      <c r="GGV95" s="126"/>
      <c r="GGW95" s="126"/>
      <c r="GGX95" s="126"/>
      <c r="GGY95" s="126"/>
      <c r="GGZ95" s="126"/>
      <c r="GHA95" s="126"/>
      <c r="GHB95" s="126"/>
      <c r="GHC95" s="126"/>
      <c r="GHD95" s="126"/>
      <c r="GHE95" s="126"/>
      <c r="GHF95" s="126"/>
      <c r="GHG95" s="126"/>
      <c r="GHH95" s="126"/>
      <c r="GHI95" s="126"/>
      <c r="GHJ95" s="126"/>
      <c r="GHK95" s="126"/>
      <c r="GHL95" s="126"/>
      <c r="GHM95" s="126"/>
      <c r="GHN95" s="126"/>
      <c r="GHO95" s="126"/>
      <c r="GHP95" s="126"/>
      <c r="GHQ95" s="126"/>
      <c r="GHR95" s="126"/>
      <c r="GHS95" s="126"/>
      <c r="GHT95" s="126"/>
      <c r="GHU95" s="126"/>
      <c r="GHV95" s="126"/>
      <c r="GHW95" s="126"/>
      <c r="GHX95" s="126"/>
      <c r="GHY95" s="126"/>
      <c r="GHZ95" s="126"/>
      <c r="GIA95" s="126"/>
      <c r="GIB95" s="126"/>
      <c r="GIC95" s="126"/>
      <c r="GID95" s="126"/>
      <c r="GIE95" s="126"/>
      <c r="GIF95" s="126"/>
      <c r="GIG95" s="126"/>
      <c r="GIH95" s="126"/>
      <c r="GII95" s="126"/>
      <c r="GIJ95" s="126"/>
      <c r="GIK95" s="126"/>
      <c r="GIL95" s="126"/>
      <c r="GIM95" s="126"/>
      <c r="GIN95" s="126"/>
      <c r="GIO95" s="126"/>
      <c r="GIP95" s="126"/>
      <c r="GIQ95" s="126"/>
      <c r="GIR95" s="126"/>
      <c r="GIS95" s="126"/>
      <c r="GIT95" s="126"/>
      <c r="GIU95" s="126"/>
      <c r="GIV95" s="126"/>
      <c r="GIW95" s="126"/>
      <c r="GIX95" s="126"/>
      <c r="GIY95" s="126"/>
      <c r="GIZ95" s="126"/>
      <c r="GJA95" s="126"/>
      <c r="GJB95" s="126"/>
      <c r="GJC95" s="126"/>
      <c r="GJD95" s="126"/>
      <c r="GJE95" s="126"/>
      <c r="GJF95" s="126"/>
      <c r="GJG95" s="126"/>
      <c r="GJH95" s="126"/>
      <c r="GJI95" s="126"/>
      <c r="GJJ95" s="126"/>
      <c r="GJK95" s="126"/>
      <c r="GJL95" s="126"/>
      <c r="GJM95" s="126"/>
      <c r="GJN95" s="126"/>
      <c r="GJO95" s="126"/>
      <c r="GJP95" s="126"/>
      <c r="GJQ95" s="126"/>
      <c r="GJR95" s="126"/>
      <c r="GJS95" s="126"/>
      <c r="GJT95" s="126"/>
      <c r="GJU95" s="126"/>
      <c r="GJV95" s="126"/>
      <c r="GJW95" s="126"/>
      <c r="GJX95" s="126"/>
      <c r="GJY95" s="126"/>
      <c r="GJZ95" s="126"/>
      <c r="GKA95" s="126"/>
      <c r="GKB95" s="126"/>
      <c r="GKC95" s="126"/>
      <c r="GKD95" s="126"/>
      <c r="GKE95" s="126"/>
      <c r="GKF95" s="126"/>
      <c r="GKG95" s="126"/>
      <c r="GKH95" s="126"/>
      <c r="GKI95" s="126"/>
      <c r="GKJ95" s="126"/>
      <c r="GKK95" s="126"/>
      <c r="GKL95" s="126"/>
      <c r="GKM95" s="126"/>
      <c r="GKN95" s="126"/>
      <c r="GKO95" s="126"/>
      <c r="GKP95" s="126"/>
      <c r="GKQ95" s="126"/>
      <c r="GKR95" s="126"/>
      <c r="GKS95" s="126"/>
      <c r="GKT95" s="126"/>
      <c r="GKU95" s="126"/>
      <c r="GKV95" s="126"/>
      <c r="GKW95" s="126"/>
      <c r="GKX95" s="126"/>
      <c r="GKY95" s="126"/>
      <c r="GKZ95" s="126"/>
      <c r="GLA95" s="126"/>
      <c r="GLB95" s="126"/>
      <c r="GLC95" s="126"/>
      <c r="GLD95" s="126"/>
      <c r="GLE95" s="126"/>
      <c r="GLF95" s="126"/>
      <c r="GLG95" s="126"/>
      <c r="GLH95" s="126"/>
      <c r="GLI95" s="126"/>
      <c r="GLJ95" s="126"/>
      <c r="GLK95" s="126"/>
      <c r="GLL95" s="126"/>
      <c r="GLM95" s="126"/>
      <c r="GLN95" s="126"/>
      <c r="GLO95" s="126"/>
      <c r="GLP95" s="126"/>
      <c r="GLQ95" s="126"/>
      <c r="GLR95" s="126"/>
      <c r="GLS95" s="126"/>
      <c r="GLT95" s="126"/>
      <c r="GLU95" s="126"/>
      <c r="GLV95" s="126"/>
      <c r="GLW95" s="126"/>
      <c r="GLX95" s="126"/>
      <c r="GLY95" s="126"/>
      <c r="GLZ95" s="126"/>
      <c r="GMA95" s="126"/>
      <c r="GMB95" s="126"/>
      <c r="GMC95" s="126"/>
      <c r="GMD95" s="126"/>
      <c r="GME95" s="126"/>
      <c r="GMF95" s="126"/>
      <c r="GMG95" s="126"/>
      <c r="GMH95" s="126"/>
      <c r="GMI95" s="126"/>
      <c r="GMJ95" s="126"/>
      <c r="GMK95" s="126"/>
      <c r="GML95" s="126"/>
      <c r="GMM95" s="126"/>
      <c r="GMN95" s="126"/>
      <c r="GMO95" s="126"/>
      <c r="GMP95" s="126"/>
      <c r="GMQ95" s="126"/>
      <c r="GMR95" s="126"/>
      <c r="GMS95" s="126"/>
      <c r="GMT95" s="126"/>
      <c r="GMU95" s="126"/>
      <c r="GMV95" s="126"/>
      <c r="GMW95" s="126"/>
      <c r="GMX95" s="126"/>
      <c r="GMY95" s="126"/>
      <c r="GMZ95" s="126"/>
      <c r="GNA95" s="126"/>
      <c r="GNB95" s="126"/>
      <c r="GNC95" s="126"/>
      <c r="GND95" s="126"/>
      <c r="GNE95" s="126"/>
      <c r="GNF95" s="126"/>
      <c r="GNG95" s="126"/>
      <c r="GNH95" s="126"/>
      <c r="GNI95" s="126"/>
      <c r="GNJ95" s="126"/>
      <c r="GNK95" s="126"/>
      <c r="GNL95" s="126"/>
      <c r="GNM95" s="126"/>
      <c r="GNN95" s="126"/>
      <c r="GNO95" s="126"/>
      <c r="GNP95" s="126"/>
      <c r="GNQ95" s="126"/>
      <c r="GNR95" s="126"/>
      <c r="GNS95" s="126"/>
      <c r="GNT95" s="126"/>
      <c r="GNU95" s="126"/>
      <c r="GNV95" s="126"/>
      <c r="GNW95" s="126"/>
      <c r="GNX95" s="126"/>
      <c r="GNY95" s="126"/>
      <c r="GNZ95" s="126"/>
      <c r="GOA95" s="126"/>
      <c r="GOB95" s="126"/>
      <c r="GOC95" s="126"/>
      <c r="GOD95" s="126"/>
      <c r="GOE95" s="126"/>
      <c r="GOF95" s="126"/>
      <c r="GOG95" s="126"/>
      <c r="GOH95" s="126"/>
      <c r="GOI95" s="126"/>
      <c r="GOJ95" s="126"/>
      <c r="GOK95" s="126"/>
      <c r="GOL95" s="126"/>
      <c r="GOM95" s="126"/>
      <c r="GON95" s="126"/>
      <c r="GOO95" s="126"/>
      <c r="GOP95" s="126"/>
      <c r="GOQ95" s="126"/>
      <c r="GOR95" s="126"/>
      <c r="GOS95" s="126"/>
      <c r="GOT95" s="126"/>
      <c r="GOU95" s="126"/>
      <c r="GOV95" s="126"/>
      <c r="GOW95" s="126"/>
      <c r="GOX95" s="126"/>
      <c r="GOY95" s="126"/>
      <c r="GOZ95" s="126"/>
      <c r="GPA95" s="126"/>
      <c r="GPB95" s="126"/>
      <c r="GPC95" s="126"/>
      <c r="GPD95" s="126"/>
      <c r="GPE95" s="126"/>
      <c r="GPF95" s="126"/>
      <c r="GPG95" s="126"/>
      <c r="GPH95" s="126"/>
      <c r="GPI95" s="126"/>
      <c r="GPJ95" s="126"/>
      <c r="GPK95" s="126"/>
      <c r="GPL95" s="126"/>
      <c r="GPM95" s="126"/>
      <c r="GPN95" s="126"/>
      <c r="GPO95" s="126"/>
      <c r="GPP95" s="126"/>
      <c r="GPQ95" s="126"/>
      <c r="GPR95" s="126"/>
      <c r="GPS95" s="126"/>
      <c r="GPT95" s="126"/>
      <c r="GPU95" s="126"/>
      <c r="GPV95" s="126"/>
      <c r="GPW95" s="126"/>
      <c r="GPX95" s="126"/>
      <c r="GPY95" s="126"/>
      <c r="GPZ95" s="126"/>
      <c r="GQA95" s="126"/>
      <c r="GQB95" s="126"/>
      <c r="GQC95" s="126"/>
      <c r="GQD95" s="126"/>
      <c r="GQE95" s="126"/>
      <c r="GQF95" s="126"/>
      <c r="GQG95" s="126"/>
      <c r="GQH95" s="126"/>
      <c r="GQI95" s="126"/>
      <c r="GQJ95" s="126"/>
      <c r="GQK95" s="126"/>
      <c r="GQL95" s="126"/>
      <c r="GQM95" s="126"/>
      <c r="GQN95" s="126"/>
      <c r="GQO95" s="126"/>
      <c r="GQP95" s="126"/>
      <c r="GQQ95" s="126"/>
      <c r="GQR95" s="126"/>
      <c r="GQS95" s="126"/>
      <c r="GQT95" s="126"/>
      <c r="GQU95" s="126"/>
      <c r="GQV95" s="126"/>
      <c r="GQW95" s="126"/>
      <c r="GQX95" s="126"/>
      <c r="GQY95" s="126"/>
      <c r="GQZ95" s="126"/>
      <c r="GRA95" s="126"/>
      <c r="GRB95" s="126"/>
      <c r="GRC95" s="126"/>
      <c r="GRD95" s="126"/>
      <c r="GRE95" s="126"/>
      <c r="GRF95" s="126"/>
      <c r="GRG95" s="126"/>
      <c r="GRH95" s="126"/>
      <c r="GRI95" s="126"/>
      <c r="GRJ95" s="126"/>
      <c r="GRK95" s="126"/>
      <c r="GRL95" s="126"/>
      <c r="GRM95" s="126"/>
      <c r="GRN95" s="126"/>
      <c r="GRO95" s="126"/>
      <c r="GRP95" s="126"/>
      <c r="GRQ95" s="126"/>
      <c r="GRR95" s="126"/>
      <c r="GRS95" s="126"/>
      <c r="GRT95" s="126"/>
      <c r="GRU95" s="126"/>
      <c r="GRV95" s="126"/>
      <c r="GRW95" s="126"/>
      <c r="GRX95" s="126"/>
      <c r="GRY95" s="126"/>
      <c r="GRZ95" s="126"/>
      <c r="GSA95" s="126"/>
      <c r="GSB95" s="126"/>
      <c r="GSC95" s="126"/>
      <c r="GSD95" s="126"/>
      <c r="GSE95" s="126"/>
      <c r="GSF95" s="126"/>
      <c r="GSG95" s="126"/>
      <c r="GSH95" s="126"/>
      <c r="GSI95" s="126"/>
      <c r="GSJ95" s="126"/>
      <c r="GSK95" s="126"/>
      <c r="GSL95" s="126"/>
      <c r="GSM95" s="126"/>
      <c r="GSN95" s="126"/>
      <c r="GSO95" s="126"/>
      <c r="GSP95" s="126"/>
      <c r="GSQ95" s="126"/>
      <c r="GSR95" s="126"/>
      <c r="GSS95" s="126"/>
      <c r="GST95" s="126"/>
      <c r="GSU95" s="126"/>
      <c r="GSV95" s="126"/>
      <c r="GSW95" s="126"/>
      <c r="GSX95" s="126"/>
      <c r="GSY95" s="126"/>
      <c r="GSZ95" s="126"/>
      <c r="GTA95" s="126"/>
      <c r="GTB95" s="126"/>
      <c r="GTC95" s="126"/>
      <c r="GTD95" s="126"/>
      <c r="GTE95" s="126"/>
      <c r="GTF95" s="126"/>
      <c r="GTG95" s="126"/>
      <c r="GTH95" s="126"/>
      <c r="GTI95" s="126"/>
      <c r="GTJ95" s="126"/>
      <c r="GTK95" s="126"/>
      <c r="GTL95" s="126"/>
      <c r="GTM95" s="126"/>
      <c r="GTN95" s="126"/>
      <c r="GTO95" s="126"/>
      <c r="GTP95" s="126"/>
      <c r="GTQ95" s="126"/>
      <c r="GTR95" s="126"/>
      <c r="GTS95" s="126"/>
      <c r="GTT95" s="126"/>
      <c r="GTU95" s="126"/>
      <c r="GTV95" s="126"/>
      <c r="GTW95" s="126"/>
      <c r="GTX95" s="126"/>
      <c r="GTY95" s="126"/>
      <c r="GTZ95" s="126"/>
      <c r="GUA95" s="126"/>
      <c r="GUB95" s="126"/>
      <c r="GUC95" s="126"/>
      <c r="GUD95" s="126"/>
      <c r="GUE95" s="126"/>
      <c r="GUF95" s="126"/>
      <c r="GUG95" s="126"/>
      <c r="GUH95" s="126"/>
      <c r="GUI95" s="126"/>
      <c r="GUJ95" s="126"/>
      <c r="GUK95" s="126"/>
      <c r="GUL95" s="126"/>
      <c r="GUM95" s="126"/>
      <c r="GUN95" s="126"/>
      <c r="GUO95" s="126"/>
      <c r="GUP95" s="126"/>
      <c r="GUQ95" s="126"/>
      <c r="GUR95" s="126"/>
      <c r="GUS95" s="126"/>
      <c r="GUT95" s="126"/>
      <c r="GUU95" s="126"/>
      <c r="GUV95" s="126"/>
      <c r="GUW95" s="126"/>
      <c r="GUX95" s="126"/>
      <c r="GUY95" s="126"/>
      <c r="GUZ95" s="126"/>
      <c r="GVA95" s="126"/>
      <c r="GVB95" s="126"/>
      <c r="GVC95" s="126"/>
      <c r="GVD95" s="126"/>
      <c r="GVE95" s="126"/>
      <c r="GVF95" s="126"/>
      <c r="GVG95" s="126"/>
      <c r="GVH95" s="126"/>
      <c r="GVI95" s="126"/>
      <c r="GVJ95" s="126"/>
      <c r="GVK95" s="126"/>
      <c r="GVL95" s="126"/>
      <c r="GVM95" s="126"/>
      <c r="GVN95" s="126"/>
      <c r="GVO95" s="126"/>
      <c r="GVP95" s="126"/>
      <c r="GVQ95" s="126"/>
      <c r="GVR95" s="126"/>
      <c r="GVS95" s="126"/>
      <c r="GVT95" s="126"/>
      <c r="GVU95" s="126"/>
      <c r="GVV95" s="126"/>
      <c r="GVW95" s="126"/>
      <c r="GVX95" s="126"/>
      <c r="GVY95" s="126"/>
      <c r="GVZ95" s="126"/>
      <c r="GWA95" s="126"/>
      <c r="GWB95" s="126"/>
      <c r="GWC95" s="126"/>
      <c r="GWD95" s="126"/>
      <c r="GWE95" s="126"/>
      <c r="GWF95" s="126"/>
      <c r="GWG95" s="126"/>
      <c r="GWH95" s="126"/>
      <c r="GWI95" s="126"/>
      <c r="GWJ95" s="126"/>
      <c r="GWK95" s="126"/>
      <c r="GWL95" s="126"/>
      <c r="GWM95" s="126"/>
      <c r="GWN95" s="126"/>
      <c r="GWO95" s="126"/>
      <c r="GWP95" s="126"/>
      <c r="GWQ95" s="126"/>
      <c r="GWR95" s="126"/>
      <c r="GWS95" s="126"/>
      <c r="GWT95" s="126"/>
      <c r="GWU95" s="126"/>
      <c r="GWV95" s="126"/>
      <c r="GWW95" s="126"/>
      <c r="GWX95" s="126"/>
      <c r="GWY95" s="126"/>
      <c r="GWZ95" s="126"/>
      <c r="GXA95" s="126"/>
      <c r="GXB95" s="126"/>
      <c r="GXC95" s="126"/>
      <c r="GXD95" s="126"/>
      <c r="GXE95" s="126"/>
      <c r="GXF95" s="126"/>
      <c r="GXG95" s="126"/>
      <c r="GXH95" s="126"/>
      <c r="GXI95" s="126"/>
      <c r="GXJ95" s="126"/>
      <c r="GXK95" s="126"/>
      <c r="GXL95" s="126"/>
      <c r="GXM95" s="126"/>
      <c r="GXN95" s="126"/>
      <c r="GXO95" s="126"/>
      <c r="GXP95" s="126"/>
      <c r="GXQ95" s="126"/>
      <c r="GXR95" s="126"/>
      <c r="GXS95" s="126"/>
      <c r="GXT95" s="126"/>
      <c r="GXU95" s="126"/>
      <c r="GXV95" s="126"/>
      <c r="GXW95" s="126"/>
      <c r="GXX95" s="126"/>
      <c r="GXY95" s="126"/>
      <c r="GXZ95" s="126"/>
      <c r="GYA95" s="126"/>
      <c r="GYB95" s="126"/>
      <c r="GYC95" s="126"/>
      <c r="GYD95" s="126"/>
      <c r="GYE95" s="126"/>
      <c r="GYF95" s="126"/>
      <c r="GYG95" s="126"/>
      <c r="GYH95" s="126"/>
      <c r="GYI95" s="126"/>
      <c r="GYJ95" s="126"/>
      <c r="GYK95" s="126"/>
      <c r="GYL95" s="126"/>
      <c r="GYM95" s="126"/>
      <c r="GYN95" s="126"/>
      <c r="GYO95" s="126"/>
      <c r="GYP95" s="126"/>
      <c r="GYQ95" s="126"/>
      <c r="GYR95" s="126"/>
      <c r="GYS95" s="126"/>
      <c r="GYT95" s="126"/>
      <c r="GYU95" s="126"/>
      <c r="GYV95" s="126"/>
      <c r="GYW95" s="126"/>
      <c r="GYX95" s="126"/>
      <c r="GYY95" s="126"/>
      <c r="GYZ95" s="126"/>
      <c r="GZA95" s="126"/>
      <c r="GZB95" s="126"/>
      <c r="GZC95" s="126"/>
      <c r="GZD95" s="126"/>
      <c r="GZE95" s="126"/>
      <c r="GZF95" s="126"/>
      <c r="GZG95" s="126"/>
      <c r="GZH95" s="126"/>
      <c r="GZI95" s="126"/>
      <c r="GZJ95" s="126"/>
      <c r="GZK95" s="126"/>
      <c r="GZL95" s="126"/>
      <c r="GZM95" s="126"/>
      <c r="GZN95" s="126"/>
      <c r="GZO95" s="126"/>
      <c r="GZP95" s="126"/>
      <c r="GZQ95" s="126"/>
      <c r="GZR95" s="126"/>
      <c r="GZS95" s="126"/>
      <c r="GZT95" s="126"/>
      <c r="GZU95" s="126"/>
      <c r="GZV95" s="126"/>
      <c r="GZW95" s="126"/>
      <c r="GZX95" s="126"/>
      <c r="GZY95" s="126"/>
      <c r="GZZ95" s="126"/>
      <c r="HAA95" s="126"/>
      <c r="HAB95" s="126"/>
      <c r="HAC95" s="126"/>
      <c r="HAD95" s="126"/>
      <c r="HAE95" s="126"/>
      <c r="HAF95" s="126"/>
      <c r="HAG95" s="126"/>
      <c r="HAH95" s="126"/>
      <c r="HAI95" s="126"/>
      <c r="HAJ95" s="126"/>
      <c r="HAK95" s="126"/>
      <c r="HAL95" s="126"/>
      <c r="HAM95" s="126"/>
      <c r="HAN95" s="126"/>
      <c r="HAO95" s="126"/>
      <c r="HAP95" s="126"/>
      <c r="HAQ95" s="126"/>
      <c r="HAR95" s="126"/>
      <c r="HAS95" s="126"/>
      <c r="HAT95" s="126"/>
      <c r="HAU95" s="126"/>
      <c r="HAV95" s="126"/>
      <c r="HAW95" s="126"/>
      <c r="HAX95" s="126"/>
      <c r="HAY95" s="126"/>
      <c r="HAZ95" s="126"/>
      <c r="HBA95" s="126"/>
      <c r="HBB95" s="126"/>
      <c r="HBC95" s="126"/>
      <c r="HBD95" s="126"/>
      <c r="HBE95" s="126"/>
      <c r="HBF95" s="126"/>
      <c r="HBG95" s="126"/>
      <c r="HBH95" s="126"/>
      <c r="HBI95" s="126"/>
      <c r="HBJ95" s="126"/>
      <c r="HBK95" s="126"/>
      <c r="HBL95" s="126"/>
      <c r="HBM95" s="126"/>
      <c r="HBN95" s="126"/>
      <c r="HBO95" s="126"/>
      <c r="HBP95" s="126"/>
      <c r="HBQ95" s="126"/>
      <c r="HBR95" s="126"/>
      <c r="HBS95" s="126"/>
      <c r="HBT95" s="126"/>
      <c r="HBU95" s="126"/>
      <c r="HBV95" s="126"/>
      <c r="HBW95" s="126"/>
      <c r="HBX95" s="126"/>
      <c r="HBY95" s="126"/>
      <c r="HBZ95" s="126"/>
      <c r="HCA95" s="126"/>
      <c r="HCB95" s="126"/>
      <c r="HCC95" s="126"/>
      <c r="HCD95" s="126"/>
      <c r="HCE95" s="126"/>
      <c r="HCF95" s="126"/>
      <c r="HCG95" s="126"/>
      <c r="HCH95" s="126"/>
      <c r="HCI95" s="126"/>
      <c r="HCJ95" s="126"/>
      <c r="HCK95" s="126"/>
      <c r="HCL95" s="126"/>
      <c r="HCM95" s="126"/>
      <c r="HCN95" s="126"/>
      <c r="HCO95" s="126"/>
      <c r="HCP95" s="126"/>
      <c r="HCQ95" s="126"/>
      <c r="HCR95" s="126"/>
      <c r="HCS95" s="126"/>
      <c r="HCT95" s="126"/>
      <c r="HCU95" s="126"/>
      <c r="HCV95" s="126"/>
      <c r="HCW95" s="126"/>
      <c r="HCX95" s="126"/>
      <c r="HCY95" s="126"/>
      <c r="HCZ95" s="126"/>
      <c r="HDA95" s="126"/>
      <c r="HDB95" s="126"/>
      <c r="HDC95" s="126"/>
      <c r="HDD95" s="126"/>
      <c r="HDE95" s="126"/>
      <c r="HDF95" s="126"/>
      <c r="HDG95" s="126"/>
      <c r="HDH95" s="126"/>
      <c r="HDI95" s="126"/>
      <c r="HDJ95" s="126"/>
      <c r="HDK95" s="126"/>
      <c r="HDL95" s="126"/>
      <c r="HDM95" s="126"/>
      <c r="HDN95" s="126"/>
      <c r="HDO95" s="126"/>
      <c r="HDP95" s="126"/>
      <c r="HDQ95" s="126"/>
      <c r="HDR95" s="126"/>
      <c r="HDS95" s="126"/>
      <c r="HDT95" s="126"/>
      <c r="HDU95" s="126"/>
      <c r="HDV95" s="126"/>
      <c r="HDW95" s="126"/>
      <c r="HDX95" s="126"/>
      <c r="HDY95" s="126"/>
      <c r="HDZ95" s="126"/>
      <c r="HEA95" s="126"/>
      <c r="HEB95" s="126"/>
      <c r="HEC95" s="126"/>
      <c r="HED95" s="126"/>
      <c r="HEE95" s="126"/>
      <c r="HEF95" s="126"/>
      <c r="HEG95" s="126"/>
      <c r="HEH95" s="126"/>
      <c r="HEI95" s="126"/>
      <c r="HEJ95" s="126"/>
      <c r="HEK95" s="126"/>
      <c r="HEL95" s="126"/>
      <c r="HEM95" s="126"/>
      <c r="HEN95" s="126"/>
      <c r="HEO95" s="126"/>
      <c r="HEP95" s="126"/>
      <c r="HEQ95" s="126"/>
      <c r="HER95" s="126"/>
      <c r="HES95" s="126"/>
      <c r="HET95" s="126"/>
      <c r="HEU95" s="126"/>
      <c r="HEV95" s="126"/>
      <c r="HEW95" s="126"/>
      <c r="HEX95" s="126"/>
      <c r="HEY95" s="126"/>
      <c r="HEZ95" s="126"/>
      <c r="HFA95" s="126"/>
      <c r="HFB95" s="126"/>
      <c r="HFC95" s="126"/>
      <c r="HFD95" s="126"/>
      <c r="HFE95" s="126"/>
      <c r="HFF95" s="126"/>
      <c r="HFG95" s="126"/>
      <c r="HFH95" s="126"/>
      <c r="HFI95" s="126"/>
      <c r="HFJ95" s="126"/>
      <c r="HFK95" s="126"/>
      <c r="HFL95" s="126"/>
      <c r="HFM95" s="126"/>
      <c r="HFN95" s="126"/>
      <c r="HFO95" s="126"/>
      <c r="HFP95" s="126"/>
      <c r="HFQ95" s="126"/>
      <c r="HFR95" s="126"/>
      <c r="HFS95" s="126"/>
      <c r="HFT95" s="126"/>
      <c r="HFU95" s="126"/>
      <c r="HFV95" s="126"/>
      <c r="HFW95" s="126"/>
      <c r="HFX95" s="126"/>
      <c r="HFY95" s="126"/>
      <c r="HFZ95" s="126"/>
      <c r="HGA95" s="126"/>
      <c r="HGB95" s="126"/>
      <c r="HGC95" s="126"/>
      <c r="HGD95" s="126"/>
      <c r="HGE95" s="126"/>
      <c r="HGF95" s="126"/>
      <c r="HGG95" s="126"/>
      <c r="HGH95" s="126"/>
      <c r="HGI95" s="126"/>
      <c r="HGJ95" s="126"/>
      <c r="HGK95" s="126"/>
      <c r="HGL95" s="126"/>
      <c r="HGM95" s="126"/>
      <c r="HGN95" s="126"/>
      <c r="HGO95" s="126"/>
      <c r="HGP95" s="126"/>
      <c r="HGQ95" s="126"/>
      <c r="HGR95" s="126"/>
      <c r="HGS95" s="126"/>
      <c r="HGT95" s="126"/>
      <c r="HGU95" s="126"/>
      <c r="HGV95" s="126"/>
      <c r="HGW95" s="126"/>
      <c r="HGX95" s="126"/>
      <c r="HGY95" s="126"/>
      <c r="HGZ95" s="126"/>
      <c r="HHA95" s="126"/>
      <c r="HHB95" s="126"/>
      <c r="HHC95" s="126"/>
      <c r="HHD95" s="126"/>
      <c r="HHE95" s="126"/>
      <c r="HHF95" s="126"/>
      <c r="HHG95" s="126"/>
      <c r="HHH95" s="126"/>
      <c r="HHI95" s="126"/>
      <c r="HHJ95" s="126"/>
      <c r="HHK95" s="126"/>
      <c r="HHL95" s="126"/>
      <c r="HHM95" s="126"/>
      <c r="HHN95" s="126"/>
      <c r="HHO95" s="126"/>
      <c r="HHP95" s="126"/>
      <c r="HHQ95" s="126"/>
      <c r="HHR95" s="126"/>
      <c r="HHS95" s="126"/>
      <c r="HHT95" s="126"/>
      <c r="HHU95" s="126"/>
      <c r="HHV95" s="126"/>
      <c r="HHW95" s="126"/>
      <c r="HHX95" s="126"/>
      <c r="HHY95" s="126"/>
      <c r="HHZ95" s="126"/>
      <c r="HIA95" s="126"/>
      <c r="HIB95" s="126"/>
      <c r="HIC95" s="126"/>
      <c r="HID95" s="126"/>
      <c r="HIE95" s="126"/>
      <c r="HIF95" s="126"/>
      <c r="HIG95" s="126"/>
      <c r="HIH95" s="126"/>
      <c r="HII95" s="126"/>
      <c r="HIJ95" s="126"/>
      <c r="HIK95" s="126"/>
      <c r="HIL95" s="126"/>
      <c r="HIM95" s="126"/>
      <c r="HIN95" s="126"/>
      <c r="HIO95" s="126"/>
      <c r="HIP95" s="126"/>
      <c r="HIQ95" s="126"/>
      <c r="HIR95" s="126"/>
      <c r="HIS95" s="126"/>
      <c r="HIT95" s="126"/>
      <c r="HIU95" s="126"/>
      <c r="HIV95" s="126"/>
      <c r="HIW95" s="126"/>
      <c r="HIX95" s="126"/>
      <c r="HIY95" s="126"/>
      <c r="HIZ95" s="126"/>
      <c r="HJA95" s="126"/>
      <c r="HJB95" s="126"/>
      <c r="HJC95" s="126"/>
      <c r="HJD95" s="126"/>
      <c r="HJE95" s="126"/>
      <c r="HJF95" s="126"/>
      <c r="HJG95" s="126"/>
      <c r="HJH95" s="126"/>
      <c r="HJI95" s="126"/>
      <c r="HJJ95" s="126"/>
      <c r="HJK95" s="126"/>
      <c r="HJL95" s="126"/>
      <c r="HJM95" s="126"/>
      <c r="HJN95" s="126"/>
      <c r="HJO95" s="126"/>
      <c r="HJP95" s="126"/>
      <c r="HJQ95" s="126"/>
      <c r="HJR95" s="126"/>
      <c r="HJS95" s="126"/>
      <c r="HJT95" s="126"/>
      <c r="HJU95" s="126"/>
      <c r="HJV95" s="126"/>
      <c r="HJW95" s="126"/>
      <c r="HJX95" s="126"/>
      <c r="HJY95" s="126"/>
      <c r="HJZ95" s="126"/>
      <c r="HKA95" s="126"/>
      <c r="HKB95" s="126"/>
      <c r="HKC95" s="126"/>
      <c r="HKD95" s="126"/>
      <c r="HKE95" s="126"/>
      <c r="HKF95" s="126"/>
      <c r="HKG95" s="126"/>
      <c r="HKH95" s="126"/>
      <c r="HKI95" s="126"/>
      <c r="HKJ95" s="126"/>
      <c r="HKK95" s="126"/>
      <c r="HKL95" s="126"/>
      <c r="HKM95" s="126"/>
      <c r="HKN95" s="126"/>
      <c r="HKO95" s="126"/>
      <c r="HKP95" s="126"/>
      <c r="HKQ95" s="126"/>
      <c r="HKR95" s="126"/>
      <c r="HKS95" s="126"/>
      <c r="HKT95" s="126"/>
      <c r="HKU95" s="126"/>
      <c r="HKV95" s="126"/>
      <c r="HKW95" s="126"/>
      <c r="HKX95" s="126"/>
      <c r="HKY95" s="126"/>
      <c r="HKZ95" s="126"/>
      <c r="HLA95" s="126"/>
      <c r="HLB95" s="126"/>
      <c r="HLC95" s="126"/>
      <c r="HLD95" s="126"/>
      <c r="HLE95" s="126"/>
      <c r="HLF95" s="126"/>
      <c r="HLG95" s="126"/>
      <c r="HLH95" s="126"/>
      <c r="HLI95" s="126"/>
      <c r="HLJ95" s="126"/>
      <c r="HLK95" s="126"/>
      <c r="HLL95" s="126"/>
      <c r="HLM95" s="126"/>
      <c r="HLN95" s="126"/>
      <c r="HLO95" s="126"/>
      <c r="HLP95" s="126"/>
      <c r="HLQ95" s="126"/>
      <c r="HLR95" s="126"/>
      <c r="HLS95" s="126"/>
      <c r="HLT95" s="126"/>
      <c r="HLU95" s="126"/>
      <c r="HLV95" s="126"/>
      <c r="HLW95" s="126"/>
      <c r="HLX95" s="126"/>
      <c r="HLY95" s="126"/>
      <c r="HLZ95" s="126"/>
      <c r="HMA95" s="126"/>
      <c r="HMB95" s="126"/>
      <c r="HMC95" s="126"/>
      <c r="HMD95" s="126"/>
      <c r="HME95" s="126"/>
      <c r="HMF95" s="126"/>
      <c r="HMG95" s="126"/>
      <c r="HMH95" s="126"/>
      <c r="HMI95" s="126"/>
      <c r="HMJ95" s="126"/>
      <c r="HMK95" s="126"/>
      <c r="HML95" s="126"/>
      <c r="HMM95" s="126"/>
      <c r="HMN95" s="126"/>
      <c r="HMO95" s="126"/>
      <c r="HMP95" s="126"/>
      <c r="HMQ95" s="126"/>
      <c r="HMR95" s="126"/>
      <c r="HMS95" s="126"/>
      <c r="HMT95" s="126"/>
      <c r="HMU95" s="126"/>
      <c r="HMV95" s="126"/>
      <c r="HMW95" s="126"/>
      <c r="HMX95" s="126"/>
      <c r="HMY95" s="126"/>
      <c r="HMZ95" s="126"/>
      <c r="HNA95" s="126"/>
      <c r="HNB95" s="126"/>
      <c r="HNC95" s="126"/>
      <c r="HND95" s="126"/>
      <c r="HNE95" s="126"/>
      <c r="HNF95" s="126"/>
      <c r="HNG95" s="126"/>
      <c r="HNH95" s="126"/>
      <c r="HNI95" s="126"/>
      <c r="HNJ95" s="126"/>
      <c r="HNK95" s="126"/>
      <c r="HNL95" s="126"/>
      <c r="HNM95" s="126"/>
      <c r="HNN95" s="126"/>
      <c r="HNO95" s="126"/>
      <c r="HNP95" s="126"/>
      <c r="HNQ95" s="126"/>
      <c r="HNR95" s="126"/>
      <c r="HNS95" s="126"/>
      <c r="HNT95" s="126"/>
      <c r="HNU95" s="126"/>
      <c r="HNV95" s="126"/>
      <c r="HNW95" s="126"/>
      <c r="HNX95" s="126"/>
      <c r="HNY95" s="126"/>
      <c r="HNZ95" s="126"/>
      <c r="HOA95" s="126"/>
      <c r="HOB95" s="126"/>
      <c r="HOC95" s="126"/>
      <c r="HOD95" s="126"/>
      <c r="HOE95" s="126"/>
      <c r="HOF95" s="126"/>
      <c r="HOG95" s="126"/>
      <c r="HOH95" s="126"/>
      <c r="HOI95" s="126"/>
      <c r="HOJ95" s="126"/>
      <c r="HOK95" s="126"/>
      <c r="HOL95" s="126"/>
      <c r="HOM95" s="126"/>
      <c r="HON95" s="126"/>
      <c r="HOO95" s="126"/>
      <c r="HOP95" s="126"/>
      <c r="HOQ95" s="126"/>
      <c r="HOR95" s="126"/>
      <c r="HOS95" s="126"/>
      <c r="HOT95" s="126"/>
      <c r="HOU95" s="126"/>
      <c r="HOV95" s="126"/>
      <c r="HOW95" s="126"/>
      <c r="HOX95" s="126"/>
      <c r="HOY95" s="126"/>
      <c r="HOZ95" s="126"/>
      <c r="HPA95" s="126"/>
      <c r="HPB95" s="126"/>
      <c r="HPC95" s="126"/>
      <c r="HPD95" s="126"/>
      <c r="HPE95" s="126"/>
      <c r="HPF95" s="126"/>
      <c r="HPG95" s="126"/>
      <c r="HPH95" s="126"/>
      <c r="HPI95" s="126"/>
      <c r="HPJ95" s="126"/>
      <c r="HPK95" s="126"/>
      <c r="HPL95" s="126"/>
      <c r="HPM95" s="126"/>
      <c r="HPN95" s="126"/>
      <c r="HPO95" s="126"/>
      <c r="HPP95" s="126"/>
      <c r="HPQ95" s="126"/>
      <c r="HPR95" s="126"/>
      <c r="HPS95" s="126"/>
      <c r="HPT95" s="126"/>
      <c r="HPU95" s="126"/>
      <c r="HPV95" s="126"/>
      <c r="HPW95" s="126"/>
      <c r="HPX95" s="126"/>
      <c r="HPY95" s="126"/>
      <c r="HPZ95" s="126"/>
      <c r="HQA95" s="126"/>
      <c r="HQB95" s="126"/>
      <c r="HQC95" s="126"/>
      <c r="HQD95" s="126"/>
      <c r="HQE95" s="126"/>
      <c r="HQF95" s="126"/>
      <c r="HQG95" s="126"/>
      <c r="HQH95" s="126"/>
      <c r="HQI95" s="126"/>
      <c r="HQJ95" s="126"/>
      <c r="HQK95" s="126"/>
      <c r="HQL95" s="126"/>
      <c r="HQM95" s="126"/>
      <c r="HQN95" s="126"/>
      <c r="HQO95" s="126"/>
      <c r="HQP95" s="126"/>
      <c r="HQQ95" s="126"/>
      <c r="HQR95" s="126"/>
      <c r="HQS95" s="126"/>
      <c r="HQT95" s="126"/>
      <c r="HQU95" s="126"/>
      <c r="HQV95" s="126"/>
      <c r="HQW95" s="126"/>
      <c r="HQX95" s="126"/>
      <c r="HQY95" s="126"/>
      <c r="HQZ95" s="126"/>
      <c r="HRA95" s="126"/>
      <c r="HRB95" s="126"/>
      <c r="HRC95" s="126"/>
      <c r="HRD95" s="126"/>
      <c r="HRE95" s="126"/>
      <c r="HRF95" s="126"/>
      <c r="HRG95" s="126"/>
      <c r="HRH95" s="126"/>
      <c r="HRI95" s="126"/>
      <c r="HRJ95" s="126"/>
      <c r="HRK95" s="126"/>
      <c r="HRL95" s="126"/>
      <c r="HRM95" s="126"/>
      <c r="HRN95" s="126"/>
      <c r="HRO95" s="126"/>
      <c r="HRP95" s="126"/>
      <c r="HRQ95" s="126"/>
      <c r="HRR95" s="126"/>
      <c r="HRS95" s="126"/>
      <c r="HRT95" s="126"/>
      <c r="HRU95" s="126"/>
      <c r="HRV95" s="126"/>
      <c r="HRW95" s="126"/>
      <c r="HRX95" s="126"/>
      <c r="HRY95" s="126"/>
      <c r="HRZ95" s="126"/>
      <c r="HSA95" s="126"/>
      <c r="HSB95" s="126"/>
      <c r="HSC95" s="126"/>
      <c r="HSD95" s="126"/>
      <c r="HSE95" s="126"/>
      <c r="HSF95" s="126"/>
      <c r="HSG95" s="126"/>
      <c r="HSH95" s="126"/>
      <c r="HSI95" s="126"/>
      <c r="HSJ95" s="126"/>
      <c r="HSK95" s="126"/>
      <c r="HSL95" s="126"/>
      <c r="HSM95" s="126"/>
      <c r="HSN95" s="126"/>
      <c r="HSO95" s="126"/>
      <c r="HSP95" s="126"/>
      <c r="HSQ95" s="126"/>
      <c r="HSR95" s="126"/>
      <c r="HSS95" s="126"/>
      <c r="HST95" s="126"/>
      <c r="HSU95" s="126"/>
      <c r="HSV95" s="126"/>
      <c r="HSW95" s="126"/>
      <c r="HSX95" s="126"/>
      <c r="HSY95" s="126"/>
      <c r="HSZ95" s="126"/>
      <c r="HTA95" s="126"/>
      <c r="HTB95" s="126"/>
      <c r="HTC95" s="126"/>
      <c r="HTD95" s="126"/>
      <c r="HTE95" s="126"/>
      <c r="HTF95" s="126"/>
      <c r="HTG95" s="126"/>
      <c r="HTH95" s="126"/>
      <c r="HTI95" s="126"/>
      <c r="HTJ95" s="126"/>
      <c r="HTK95" s="126"/>
      <c r="HTL95" s="126"/>
      <c r="HTM95" s="126"/>
      <c r="HTN95" s="126"/>
      <c r="HTO95" s="126"/>
      <c r="HTP95" s="126"/>
      <c r="HTQ95" s="126"/>
      <c r="HTR95" s="126"/>
      <c r="HTS95" s="126"/>
      <c r="HTT95" s="126"/>
      <c r="HTU95" s="126"/>
      <c r="HTV95" s="126"/>
      <c r="HTW95" s="126"/>
      <c r="HTX95" s="126"/>
      <c r="HTY95" s="126"/>
      <c r="HTZ95" s="126"/>
      <c r="HUA95" s="126"/>
      <c r="HUB95" s="126"/>
      <c r="HUC95" s="126"/>
      <c r="HUD95" s="126"/>
      <c r="HUE95" s="126"/>
      <c r="HUF95" s="126"/>
      <c r="HUG95" s="126"/>
      <c r="HUH95" s="126"/>
      <c r="HUI95" s="126"/>
      <c r="HUJ95" s="126"/>
      <c r="HUK95" s="126"/>
      <c r="HUL95" s="126"/>
      <c r="HUM95" s="126"/>
      <c r="HUN95" s="126"/>
      <c r="HUO95" s="126"/>
      <c r="HUP95" s="126"/>
      <c r="HUQ95" s="126"/>
      <c r="HUR95" s="126"/>
      <c r="HUS95" s="126"/>
      <c r="HUT95" s="126"/>
      <c r="HUU95" s="126"/>
      <c r="HUV95" s="126"/>
      <c r="HUW95" s="126"/>
      <c r="HUX95" s="126"/>
      <c r="HUY95" s="126"/>
      <c r="HUZ95" s="126"/>
      <c r="HVA95" s="126"/>
      <c r="HVB95" s="126"/>
      <c r="HVC95" s="126"/>
      <c r="HVD95" s="126"/>
      <c r="HVE95" s="126"/>
      <c r="HVF95" s="126"/>
      <c r="HVG95" s="126"/>
      <c r="HVH95" s="126"/>
      <c r="HVI95" s="126"/>
      <c r="HVJ95" s="126"/>
      <c r="HVK95" s="126"/>
      <c r="HVL95" s="126"/>
      <c r="HVM95" s="126"/>
      <c r="HVN95" s="126"/>
      <c r="HVO95" s="126"/>
      <c r="HVP95" s="126"/>
      <c r="HVQ95" s="126"/>
      <c r="HVR95" s="126"/>
      <c r="HVS95" s="126"/>
      <c r="HVT95" s="126"/>
      <c r="HVU95" s="126"/>
      <c r="HVV95" s="126"/>
      <c r="HVW95" s="126"/>
      <c r="HVX95" s="126"/>
      <c r="HVY95" s="126"/>
      <c r="HVZ95" s="126"/>
      <c r="HWA95" s="126"/>
      <c r="HWB95" s="126"/>
      <c r="HWC95" s="126"/>
      <c r="HWD95" s="126"/>
      <c r="HWE95" s="126"/>
      <c r="HWF95" s="126"/>
      <c r="HWG95" s="126"/>
      <c r="HWH95" s="126"/>
      <c r="HWI95" s="126"/>
      <c r="HWJ95" s="126"/>
      <c r="HWK95" s="126"/>
      <c r="HWL95" s="126"/>
      <c r="HWM95" s="126"/>
      <c r="HWN95" s="126"/>
      <c r="HWO95" s="126"/>
      <c r="HWP95" s="126"/>
      <c r="HWQ95" s="126"/>
      <c r="HWR95" s="126"/>
      <c r="HWS95" s="126"/>
      <c r="HWT95" s="126"/>
      <c r="HWU95" s="126"/>
      <c r="HWV95" s="126"/>
      <c r="HWW95" s="126"/>
      <c r="HWX95" s="126"/>
      <c r="HWY95" s="126"/>
      <c r="HWZ95" s="126"/>
      <c r="HXA95" s="126"/>
      <c r="HXB95" s="126"/>
      <c r="HXC95" s="126"/>
      <c r="HXD95" s="126"/>
      <c r="HXE95" s="126"/>
      <c r="HXF95" s="126"/>
      <c r="HXG95" s="126"/>
      <c r="HXH95" s="126"/>
      <c r="HXI95" s="126"/>
      <c r="HXJ95" s="126"/>
      <c r="HXK95" s="126"/>
      <c r="HXL95" s="126"/>
      <c r="HXM95" s="126"/>
      <c r="HXN95" s="126"/>
      <c r="HXO95" s="126"/>
      <c r="HXP95" s="126"/>
      <c r="HXQ95" s="126"/>
      <c r="HXR95" s="126"/>
      <c r="HXS95" s="126"/>
      <c r="HXT95" s="126"/>
      <c r="HXU95" s="126"/>
      <c r="HXV95" s="126"/>
      <c r="HXW95" s="126"/>
      <c r="HXX95" s="126"/>
      <c r="HXY95" s="126"/>
      <c r="HXZ95" s="126"/>
      <c r="HYA95" s="126"/>
      <c r="HYB95" s="126"/>
      <c r="HYC95" s="126"/>
      <c r="HYD95" s="126"/>
      <c r="HYE95" s="126"/>
      <c r="HYF95" s="126"/>
      <c r="HYG95" s="126"/>
      <c r="HYH95" s="126"/>
      <c r="HYI95" s="126"/>
      <c r="HYJ95" s="126"/>
      <c r="HYK95" s="126"/>
      <c r="HYL95" s="126"/>
      <c r="HYM95" s="126"/>
      <c r="HYN95" s="126"/>
      <c r="HYO95" s="126"/>
      <c r="HYP95" s="126"/>
      <c r="HYQ95" s="126"/>
      <c r="HYR95" s="126"/>
      <c r="HYS95" s="126"/>
      <c r="HYT95" s="126"/>
      <c r="HYU95" s="126"/>
      <c r="HYV95" s="126"/>
      <c r="HYW95" s="126"/>
      <c r="HYX95" s="126"/>
      <c r="HYY95" s="126"/>
      <c r="HYZ95" s="126"/>
      <c r="HZA95" s="126"/>
      <c r="HZB95" s="126"/>
      <c r="HZC95" s="126"/>
      <c r="HZD95" s="126"/>
      <c r="HZE95" s="126"/>
      <c r="HZF95" s="126"/>
      <c r="HZG95" s="126"/>
      <c r="HZH95" s="126"/>
      <c r="HZI95" s="126"/>
      <c r="HZJ95" s="126"/>
      <c r="HZK95" s="126"/>
      <c r="HZL95" s="126"/>
      <c r="HZM95" s="126"/>
      <c r="HZN95" s="126"/>
      <c r="HZO95" s="126"/>
      <c r="HZP95" s="126"/>
      <c r="HZQ95" s="126"/>
      <c r="HZR95" s="126"/>
      <c r="HZS95" s="126"/>
      <c r="HZT95" s="126"/>
      <c r="HZU95" s="126"/>
      <c r="HZV95" s="126"/>
      <c r="HZW95" s="126"/>
      <c r="HZX95" s="126"/>
      <c r="HZY95" s="126"/>
      <c r="HZZ95" s="126"/>
      <c r="IAA95" s="126"/>
      <c r="IAB95" s="126"/>
      <c r="IAC95" s="126"/>
      <c r="IAD95" s="126"/>
      <c r="IAE95" s="126"/>
      <c r="IAF95" s="126"/>
      <c r="IAG95" s="126"/>
      <c r="IAH95" s="126"/>
      <c r="IAI95" s="126"/>
      <c r="IAJ95" s="126"/>
      <c r="IAK95" s="126"/>
      <c r="IAL95" s="126"/>
      <c r="IAM95" s="126"/>
      <c r="IAN95" s="126"/>
      <c r="IAO95" s="126"/>
      <c r="IAP95" s="126"/>
      <c r="IAQ95" s="126"/>
      <c r="IAR95" s="126"/>
      <c r="IAS95" s="126"/>
      <c r="IAT95" s="126"/>
      <c r="IAU95" s="126"/>
      <c r="IAV95" s="126"/>
      <c r="IAW95" s="126"/>
      <c r="IAX95" s="126"/>
      <c r="IAY95" s="126"/>
      <c r="IAZ95" s="126"/>
      <c r="IBA95" s="126"/>
      <c r="IBB95" s="126"/>
      <c r="IBC95" s="126"/>
      <c r="IBD95" s="126"/>
      <c r="IBE95" s="126"/>
      <c r="IBF95" s="126"/>
      <c r="IBG95" s="126"/>
      <c r="IBH95" s="126"/>
      <c r="IBI95" s="126"/>
      <c r="IBJ95" s="126"/>
      <c r="IBK95" s="126"/>
      <c r="IBL95" s="126"/>
      <c r="IBM95" s="126"/>
      <c r="IBN95" s="126"/>
      <c r="IBO95" s="126"/>
      <c r="IBP95" s="126"/>
      <c r="IBQ95" s="126"/>
      <c r="IBR95" s="126"/>
      <c r="IBS95" s="126"/>
      <c r="IBT95" s="126"/>
      <c r="IBU95" s="126"/>
      <c r="IBV95" s="126"/>
      <c r="IBW95" s="126"/>
      <c r="IBX95" s="126"/>
      <c r="IBY95" s="126"/>
      <c r="IBZ95" s="126"/>
      <c r="ICA95" s="126"/>
      <c r="ICB95" s="126"/>
      <c r="ICC95" s="126"/>
      <c r="ICD95" s="126"/>
      <c r="ICE95" s="126"/>
      <c r="ICF95" s="126"/>
      <c r="ICG95" s="126"/>
      <c r="ICH95" s="126"/>
      <c r="ICI95" s="126"/>
      <c r="ICJ95" s="126"/>
      <c r="ICK95" s="126"/>
      <c r="ICL95" s="126"/>
      <c r="ICM95" s="126"/>
      <c r="ICN95" s="126"/>
      <c r="ICO95" s="126"/>
      <c r="ICP95" s="126"/>
      <c r="ICQ95" s="126"/>
      <c r="ICR95" s="126"/>
      <c r="ICS95" s="126"/>
      <c r="ICT95" s="126"/>
      <c r="ICU95" s="126"/>
      <c r="ICV95" s="126"/>
      <c r="ICW95" s="126"/>
      <c r="ICX95" s="126"/>
      <c r="ICY95" s="126"/>
      <c r="ICZ95" s="126"/>
      <c r="IDA95" s="126"/>
      <c r="IDB95" s="126"/>
      <c r="IDC95" s="126"/>
      <c r="IDD95" s="126"/>
      <c r="IDE95" s="126"/>
      <c r="IDF95" s="126"/>
      <c r="IDG95" s="126"/>
      <c r="IDH95" s="126"/>
      <c r="IDI95" s="126"/>
      <c r="IDJ95" s="126"/>
      <c r="IDK95" s="126"/>
      <c r="IDL95" s="126"/>
      <c r="IDM95" s="126"/>
      <c r="IDN95" s="126"/>
      <c r="IDO95" s="126"/>
      <c r="IDP95" s="126"/>
      <c r="IDQ95" s="126"/>
      <c r="IDR95" s="126"/>
      <c r="IDS95" s="126"/>
      <c r="IDT95" s="126"/>
      <c r="IDU95" s="126"/>
      <c r="IDV95" s="126"/>
      <c r="IDW95" s="126"/>
      <c r="IDX95" s="126"/>
      <c r="IDY95" s="126"/>
      <c r="IDZ95" s="126"/>
      <c r="IEA95" s="126"/>
      <c r="IEB95" s="126"/>
      <c r="IEC95" s="126"/>
      <c r="IED95" s="126"/>
      <c r="IEE95" s="126"/>
      <c r="IEF95" s="126"/>
      <c r="IEG95" s="126"/>
      <c r="IEH95" s="126"/>
      <c r="IEI95" s="126"/>
      <c r="IEJ95" s="126"/>
      <c r="IEK95" s="126"/>
      <c r="IEL95" s="126"/>
      <c r="IEM95" s="126"/>
      <c r="IEN95" s="126"/>
      <c r="IEO95" s="126"/>
      <c r="IEP95" s="126"/>
      <c r="IEQ95" s="126"/>
      <c r="IER95" s="126"/>
      <c r="IES95" s="126"/>
      <c r="IET95" s="126"/>
      <c r="IEU95" s="126"/>
      <c r="IEV95" s="126"/>
      <c r="IEW95" s="126"/>
      <c r="IEX95" s="126"/>
      <c r="IEY95" s="126"/>
      <c r="IEZ95" s="126"/>
      <c r="IFA95" s="126"/>
      <c r="IFB95" s="126"/>
      <c r="IFC95" s="126"/>
      <c r="IFD95" s="126"/>
      <c r="IFE95" s="126"/>
      <c r="IFF95" s="126"/>
      <c r="IFG95" s="126"/>
      <c r="IFH95" s="126"/>
      <c r="IFI95" s="126"/>
      <c r="IFJ95" s="126"/>
      <c r="IFK95" s="126"/>
      <c r="IFL95" s="126"/>
      <c r="IFM95" s="126"/>
      <c r="IFN95" s="126"/>
      <c r="IFO95" s="126"/>
      <c r="IFP95" s="126"/>
      <c r="IFQ95" s="126"/>
      <c r="IFR95" s="126"/>
      <c r="IFS95" s="126"/>
      <c r="IFT95" s="126"/>
      <c r="IFU95" s="126"/>
      <c r="IFV95" s="126"/>
      <c r="IFW95" s="126"/>
      <c r="IFX95" s="126"/>
      <c r="IFY95" s="126"/>
      <c r="IFZ95" s="126"/>
      <c r="IGA95" s="126"/>
      <c r="IGB95" s="126"/>
      <c r="IGC95" s="126"/>
      <c r="IGD95" s="126"/>
      <c r="IGE95" s="126"/>
      <c r="IGF95" s="126"/>
      <c r="IGG95" s="126"/>
      <c r="IGH95" s="126"/>
      <c r="IGI95" s="126"/>
      <c r="IGJ95" s="126"/>
      <c r="IGK95" s="126"/>
      <c r="IGL95" s="126"/>
      <c r="IGM95" s="126"/>
      <c r="IGN95" s="126"/>
      <c r="IGO95" s="126"/>
      <c r="IGP95" s="126"/>
      <c r="IGQ95" s="126"/>
      <c r="IGR95" s="126"/>
      <c r="IGS95" s="126"/>
      <c r="IGT95" s="126"/>
      <c r="IGU95" s="126"/>
      <c r="IGV95" s="126"/>
      <c r="IGW95" s="126"/>
      <c r="IGX95" s="126"/>
      <c r="IGY95" s="126"/>
      <c r="IGZ95" s="126"/>
      <c r="IHA95" s="126"/>
      <c r="IHB95" s="126"/>
      <c r="IHC95" s="126"/>
      <c r="IHD95" s="126"/>
      <c r="IHE95" s="126"/>
      <c r="IHF95" s="126"/>
      <c r="IHG95" s="126"/>
      <c r="IHH95" s="126"/>
      <c r="IHI95" s="126"/>
      <c r="IHJ95" s="126"/>
      <c r="IHK95" s="126"/>
      <c r="IHL95" s="126"/>
      <c r="IHM95" s="126"/>
      <c r="IHN95" s="126"/>
      <c r="IHO95" s="126"/>
      <c r="IHP95" s="126"/>
      <c r="IHQ95" s="126"/>
      <c r="IHR95" s="126"/>
      <c r="IHS95" s="126"/>
      <c r="IHT95" s="126"/>
      <c r="IHU95" s="126"/>
      <c r="IHV95" s="126"/>
      <c r="IHW95" s="126"/>
      <c r="IHX95" s="126"/>
      <c r="IHY95" s="126"/>
      <c r="IHZ95" s="126"/>
      <c r="IIA95" s="126"/>
      <c r="IIB95" s="126"/>
      <c r="IIC95" s="126"/>
      <c r="IID95" s="126"/>
      <c r="IIE95" s="126"/>
      <c r="IIF95" s="126"/>
      <c r="IIG95" s="126"/>
      <c r="IIH95" s="126"/>
      <c r="III95" s="126"/>
      <c r="IIJ95" s="126"/>
      <c r="IIK95" s="126"/>
      <c r="IIL95" s="126"/>
      <c r="IIM95" s="126"/>
      <c r="IIN95" s="126"/>
      <c r="IIO95" s="126"/>
      <c r="IIP95" s="126"/>
      <c r="IIQ95" s="126"/>
      <c r="IIR95" s="126"/>
      <c r="IIS95" s="126"/>
      <c r="IIT95" s="126"/>
      <c r="IIU95" s="126"/>
      <c r="IIV95" s="126"/>
      <c r="IIW95" s="126"/>
      <c r="IIX95" s="126"/>
      <c r="IIY95" s="126"/>
      <c r="IIZ95" s="126"/>
      <c r="IJA95" s="126"/>
      <c r="IJB95" s="126"/>
      <c r="IJC95" s="126"/>
      <c r="IJD95" s="126"/>
      <c r="IJE95" s="126"/>
      <c r="IJF95" s="126"/>
      <c r="IJG95" s="126"/>
      <c r="IJH95" s="126"/>
      <c r="IJI95" s="126"/>
      <c r="IJJ95" s="126"/>
      <c r="IJK95" s="126"/>
      <c r="IJL95" s="126"/>
      <c r="IJM95" s="126"/>
      <c r="IJN95" s="126"/>
      <c r="IJO95" s="126"/>
      <c r="IJP95" s="126"/>
      <c r="IJQ95" s="126"/>
      <c r="IJR95" s="126"/>
      <c r="IJS95" s="126"/>
      <c r="IJT95" s="126"/>
      <c r="IJU95" s="126"/>
      <c r="IJV95" s="126"/>
      <c r="IJW95" s="126"/>
      <c r="IJX95" s="126"/>
      <c r="IJY95" s="126"/>
      <c r="IJZ95" s="126"/>
      <c r="IKA95" s="126"/>
      <c r="IKB95" s="126"/>
      <c r="IKC95" s="126"/>
      <c r="IKD95" s="126"/>
      <c r="IKE95" s="126"/>
      <c r="IKF95" s="126"/>
      <c r="IKG95" s="126"/>
      <c r="IKH95" s="126"/>
      <c r="IKI95" s="126"/>
      <c r="IKJ95" s="126"/>
      <c r="IKK95" s="126"/>
      <c r="IKL95" s="126"/>
      <c r="IKM95" s="126"/>
      <c r="IKN95" s="126"/>
      <c r="IKO95" s="126"/>
      <c r="IKP95" s="126"/>
      <c r="IKQ95" s="126"/>
      <c r="IKR95" s="126"/>
      <c r="IKS95" s="126"/>
      <c r="IKT95" s="126"/>
      <c r="IKU95" s="126"/>
      <c r="IKV95" s="126"/>
      <c r="IKW95" s="126"/>
      <c r="IKX95" s="126"/>
      <c r="IKY95" s="126"/>
      <c r="IKZ95" s="126"/>
      <c r="ILA95" s="126"/>
      <c r="ILB95" s="126"/>
      <c r="ILC95" s="126"/>
      <c r="ILD95" s="126"/>
      <c r="ILE95" s="126"/>
      <c r="ILF95" s="126"/>
      <c r="ILG95" s="126"/>
      <c r="ILH95" s="126"/>
      <c r="ILI95" s="126"/>
      <c r="ILJ95" s="126"/>
      <c r="ILK95" s="126"/>
      <c r="ILL95" s="126"/>
      <c r="ILM95" s="126"/>
      <c r="ILN95" s="126"/>
      <c r="ILO95" s="126"/>
      <c r="ILP95" s="126"/>
      <c r="ILQ95" s="126"/>
      <c r="ILR95" s="126"/>
      <c r="ILS95" s="126"/>
      <c r="ILT95" s="126"/>
      <c r="ILU95" s="126"/>
      <c r="ILV95" s="126"/>
      <c r="ILW95" s="126"/>
      <c r="ILX95" s="126"/>
      <c r="ILY95" s="126"/>
      <c r="ILZ95" s="126"/>
      <c r="IMA95" s="126"/>
      <c r="IMB95" s="126"/>
      <c r="IMC95" s="126"/>
      <c r="IMD95" s="126"/>
      <c r="IME95" s="126"/>
      <c r="IMF95" s="126"/>
      <c r="IMG95" s="126"/>
      <c r="IMH95" s="126"/>
      <c r="IMI95" s="126"/>
      <c r="IMJ95" s="126"/>
      <c r="IMK95" s="126"/>
      <c r="IML95" s="126"/>
      <c r="IMM95" s="126"/>
      <c r="IMN95" s="126"/>
      <c r="IMO95" s="126"/>
      <c r="IMP95" s="126"/>
      <c r="IMQ95" s="126"/>
      <c r="IMR95" s="126"/>
      <c r="IMS95" s="126"/>
      <c r="IMT95" s="126"/>
      <c r="IMU95" s="126"/>
      <c r="IMV95" s="126"/>
      <c r="IMW95" s="126"/>
      <c r="IMX95" s="126"/>
      <c r="IMY95" s="126"/>
      <c r="IMZ95" s="126"/>
      <c r="INA95" s="126"/>
      <c r="INB95" s="126"/>
      <c r="INC95" s="126"/>
      <c r="IND95" s="126"/>
      <c r="INE95" s="126"/>
      <c r="INF95" s="126"/>
      <c r="ING95" s="126"/>
      <c r="INH95" s="126"/>
      <c r="INI95" s="126"/>
      <c r="INJ95" s="126"/>
      <c r="INK95" s="126"/>
      <c r="INL95" s="126"/>
      <c r="INM95" s="126"/>
      <c r="INN95" s="126"/>
      <c r="INO95" s="126"/>
      <c r="INP95" s="126"/>
      <c r="INQ95" s="126"/>
      <c r="INR95" s="126"/>
      <c r="INS95" s="126"/>
      <c r="INT95" s="126"/>
      <c r="INU95" s="126"/>
      <c r="INV95" s="126"/>
      <c r="INW95" s="126"/>
      <c r="INX95" s="126"/>
      <c r="INY95" s="126"/>
      <c r="INZ95" s="126"/>
      <c r="IOA95" s="126"/>
      <c r="IOB95" s="126"/>
      <c r="IOC95" s="126"/>
      <c r="IOD95" s="126"/>
      <c r="IOE95" s="126"/>
      <c r="IOF95" s="126"/>
      <c r="IOG95" s="126"/>
      <c r="IOH95" s="126"/>
      <c r="IOI95" s="126"/>
      <c r="IOJ95" s="126"/>
      <c r="IOK95" s="126"/>
      <c r="IOL95" s="126"/>
      <c r="IOM95" s="126"/>
      <c r="ION95" s="126"/>
      <c r="IOO95" s="126"/>
      <c r="IOP95" s="126"/>
      <c r="IOQ95" s="126"/>
      <c r="IOR95" s="126"/>
      <c r="IOS95" s="126"/>
      <c r="IOT95" s="126"/>
      <c r="IOU95" s="126"/>
      <c r="IOV95" s="126"/>
      <c r="IOW95" s="126"/>
      <c r="IOX95" s="126"/>
      <c r="IOY95" s="126"/>
      <c r="IOZ95" s="126"/>
      <c r="IPA95" s="126"/>
      <c r="IPB95" s="126"/>
      <c r="IPC95" s="126"/>
      <c r="IPD95" s="126"/>
      <c r="IPE95" s="126"/>
      <c r="IPF95" s="126"/>
      <c r="IPG95" s="126"/>
      <c r="IPH95" s="126"/>
      <c r="IPI95" s="126"/>
      <c r="IPJ95" s="126"/>
      <c r="IPK95" s="126"/>
      <c r="IPL95" s="126"/>
      <c r="IPM95" s="126"/>
      <c r="IPN95" s="126"/>
      <c r="IPO95" s="126"/>
      <c r="IPP95" s="126"/>
      <c r="IPQ95" s="126"/>
      <c r="IPR95" s="126"/>
      <c r="IPS95" s="126"/>
      <c r="IPT95" s="126"/>
      <c r="IPU95" s="126"/>
      <c r="IPV95" s="126"/>
      <c r="IPW95" s="126"/>
      <c r="IPX95" s="126"/>
      <c r="IPY95" s="126"/>
      <c r="IPZ95" s="126"/>
      <c r="IQA95" s="126"/>
      <c r="IQB95" s="126"/>
      <c r="IQC95" s="126"/>
      <c r="IQD95" s="126"/>
      <c r="IQE95" s="126"/>
      <c r="IQF95" s="126"/>
      <c r="IQG95" s="126"/>
      <c r="IQH95" s="126"/>
      <c r="IQI95" s="126"/>
      <c r="IQJ95" s="126"/>
      <c r="IQK95" s="126"/>
      <c r="IQL95" s="126"/>
      <c r="IQM95" s="126"/>
      <c r="IQN95" s="126"/>
      <c r="IQO95" s="126"/>
      <c r="IQP95" s="126"/>
      <c r="IQQ95" s="126"/>
      <c r="IQR95" s="126"/>
      <c r="IQS95" s="126"/>
      <c r="IQT95" s="126"/>
      <c r="IQU95" s="126"/>
      <c r="IQV95" s="126"/>
      <c r="IQW95" s="126"/>
      <c r="IQX95" s="126"/>
      <c r="IQY95" s="126"/>
      <c r="IQZ95" s="126"/>
      <c r="IRA95" s="126"/>
      <c r="IRB95" s="126"/>
      <c r="IRC95" s="126"/>
      <c r="IRD95" s="126"/>
      <c r="IRE95" s="126"/>
      <c r="IRF95" s="126"/>
      <c r="IRG95" s="126"/>
      <c r="IRH95" s="126"/>
      <c r="IRI95" s="126"/>
      <c r="IRJ95" s="126"/>
      <c r="IRK95" s="126"/>
      <c r="IRL95" s="126"/>
      <c r="IRM95" s="126"/>
      <c r="IRN95" s="126"/>
      <c r="IRO95" s="126"/>
      <c r="IRP95" s="126"/>
      <c r="IRQ95" s="126"/>
      <c r="IRR95" s="126"/>
      <c r="IRS95" s="126"/>
      <c r="IRT95" s="126"/>
      <c r="IRU95" s="126"/>
      <c r="IRV95" s="126"/>
      <c r="IRW95" s="126"/>
      <c r="IRX95" s="126"/>
      <c r="IRY95" s="126"/>
      <c r="IRZ95" s="126"/>
      <c r="ISA95" s="126"/>
      <c r="ISB95" s="126"/>
      <c r="ISC95" s="126"/>
      <c r="ISD95" s="126"/>
      <c r="ISE95" s="126"/>
      <c r="ISF95" s="126"/>
      <c r="ISG95" s="126"/>
      <c r="ISH95" s="126"/>
      <c r="ISI95" s="126"/>
      <c r="ISJ95" s="126"/>
      <c r="ISK95" s="126"/>
      <c r="ISL95" s="126"/>
      <c r="ISM95" s="126"/>
      <c r="ISN95" s="126"/>
      <c r="ISO95" s="126"/>
      <c r="ISP95" s="126"/>
      <c r="ISQ95" s="126"/>
      <c r="ISR95" s="126"/>
      <c r="ISS95" s="126"/>
      <c r="IST95" s="126"/>
      <c r="ISU95" s="126"/>
      <c r="ISV95" s="126"/>
      <c r="ISW95" s="126"/>
      <c r="ISX95" s="126"/>
      <c r="ISY95" s="126"/>
      <c r="ISZ95" s="126"/>
      <c r="ITA95" s="126"/>
      <c r="ITB95" s="126"/>
      <c r="ITC95" s="126"/>
      <c r="ITD95" s="126"/>
      <c r="ITE95" s="126"/>
      <c r="ITF95" s="126"/>
      <c r="ITG95" s="126"/>
      <c r="ITH95" s="126"/>
      <c r="ITI95" s="126"/>
      <c r="ITJ95" s="126"/>
      <c r="ITK95" s="126"/>
      <c r="ITL95" s="126"/>
      <c r="ITM95" s="126"/>
      <c r="ITN95" s="126"/>
      <c r="ITO95" s="126"/>
      <c r="ITP95" s="126"/>
      <c r="ITQ95" s="126"/>
      <c r="ITR95" s="126"/>
      <c r="ITS95" s="126"/>
      <c r="ITT95" s="126"/>
      <c r="ITU95" s="126"/>
      <c r="ITV95" s="126"/>
      <c r="ITW95" s="126"/>
      <c r="ITX95" s="126"/>
      <c r="ITY95" s="126"/>
      <c r="ITZ95" s="126"/>
      <c r="IUA95" s="126"/>
      <c r="IUB95" s="126"/>
      <c r="IUC95" s="126"/>
      <c r="IUD95" s="126"/>
      <c r="IUE95" s="126"/>
      <c r="IUF95" s="126"/>
      <c r="IUG95" s="126"/>
      <c r="IUH95" s="126"/>
      <c r="IUI95" s="126"/>
      <c r="IUJ95" s="126"/>
      <c r="IUK95" s="126"/>
      <c r="IUL95" s="126"/>
      <c r="IUM95" s="126"/>
      <c r="IUN95" s="126"/>
      <c r="IUO95" s="126"/>
      <c r="IUP95" s="126"/>
      <c r="IUQ95" s="126"/>
      <c r="IUR95" s="126"/>
      <c r="IUS95" s="126"/>
      <c r="IUT95" s="126"/>
      <c r="IUU95" s="126"/>
      <c r="IUV95" s="126"/>
      <c r="IUW95" s="126"/>
      <c r="IUX95" s="126"/>
      <c r="IUY95" s="126"/>
      <c r="IUZ95" s="126"/>
      <c r="IVA95" s="126"/>
      <c r="IVB95" s="126"/>
      <c r="IVC95" s="126"/>
      <c r="IVD95" s="126"/>
      <c r="IVE95" s="126"/>
      <c r="IVF95" s="126"/>
      <c r="IVG95" s="126"/>
      <c r="IVH95" s="126"/>
      <c r="IVI95" s="126"/>
      <c r="IVJ95" s="126"/>
      <c r="IVK95" s="126"/>
      <c r="IVL95" s="126"/>
      <c r="IVM95" s="126"/>
      <c r="IVN95" s="126"/>
      <c r="IVO95" s="126"/>
      <c r="IVP95" s="126"/>
      <c r="IVQ95" s="126"/>
      <c r="IVR95" s="126"/>
      <c r="IVS95" s="126"/>
      <c r="IVT95" s="126"/>
      <c r="IVU95" s="126"/>
      <c r="IVV95" s="126"/>
      <c r="IVW95" s="126"/>
      <c r="IVX95" s="126"/>
      <c r="IVY95" s="126"/>
      <c r="IVZ95" s="126"/>
      <c r="IWA95" s="126"/>
      <c r="IWB95" s="126"/>
      <c r="IWC95" s="126"/>
      <c r="IWD95" s="126"/>
      <c r="IWE95" s="126"/>
      <c r="IWF95" s="126"/>
      <c r="IWG95" s="126"/>
      <c r="IWH95" s="126"/>
      <c r="IWI95" s="126"/>
      <c r="IWJ95" s="126"/>
      <c r="IWK95" s="126"/>
      <c r="IWL95" s="126"/>
      <c r="IWM95" s="126"/>
      <c r="IWN95" s="126"/>
      <c r="IWO95" s="126"/>
      <c r="IWP95" s="126"/>
      <c r="IWQ95" s="126"/>
      <c r="IWR95" s="126"/>
      <c r="IWS95" s="126"/>
      <c r="IWT95" s="126"/>
      <c r="IWU95" s="126"/>
      <c r="IWV95" s="126"/>
      <c r="IWW95" s="126"/>
      <c r="IWX95" s="126"/>
      <c r="IWY95" s="126"/>
      <c r="IWZ95" s="126"/>
      <c r="IXA95" s="126"/>
      <c r="IXB95" s="126"/>
      <c r="IXC95" s="126"/>
      <c r="IXD95" s="126"/>
      <c r="IXE95" s="126"/>
      <c r="IXF95" s="126"/>
      <c r="IXG95" s="126"/>
      <c r="IXH95" s="126"/>
      <c r="IXI95" s="126"/>
      <c r="IXJ95" s="126"/>
      <c r="IXK95" s="126"/>
      <c r="IXL95" s="126"/>
      <c r="IXM95" s="126"/>
      <c r="IXN95" s="126"/>
      <c r="IXO95" s="126"/>
      <c r="IXP95" s="126"/>
      <c r="IXQ95" s="126"/>
      <c r="IXR95" s="126"/>
      <c r="IXS95" s="126"/>
      <c r="IXT95" s="126"/>
      <c r="IXU95" s="126"/>
      <c r="IXV95" s="126"/>
      <c r="IXW95" s="126"/>
      <c r="IXX95" s="126"/>
      <c r="IXY95" s="126"/>
      <c r="IXZ95" s="126"/>
      <c r="IYA95" s="126"/>
      <c r="IYB95" s="126"/>
      <c r="IYC95" s="126"/>
      <c r="IYD95" s="126"/>
      <c r="IYE95" s="126"/>
      <c r="IYF95" s="126"/>
      <c r="IYG95" s="126"/>
      <c r="IYH95" s="126"/>
      <c r="IYI95" s="126"/>
      <c r="IYJ95" s="126"/>
      <c r="IYK95" s="126"/>
      <c r="IYL95" s="126"/>
      <c r="IYM95" s="126"/>
      <c r="IYN95" s="126"/>
      <c r="IYO95" s="126"/>
      <c r="IYP95" s="126"/>
      <c r="IYQ95" s="126"/>
      <c r="IYR95" s="126"/>
      <c r="IYS95" s="126"/>
      <c r="IYT95" s="126"/>
      <c r="IYU95" s="126"/>
      <c r="IYV95" s="126"/>
      <c r="IYW95" s="126"/>
      <c r="IYX95" s="126"/>
      <c r="IYY95" s="126"/>
      <c r="IYZ95" s="126"/>
      <c r="IZA95" s="126"/>
      <c r="IZB95" s="126"/>
      <c r="IZC95" s="126"/>
      <c r="IZD95" s="126"/>
      <c r="IZE95" s="126"/>
      <c r="IZF95" s="126"/>
      <c r="IZG95" s="126"/>
      <c r="IZH95" s="126"/>
      <c r="IZI95" s="126"/>
      <c r="IZJ95" s="126"/>
      <c r="IZK95" s="126"/>
      <c r="IZL95" s="126"/>
      <c r="IZM95" s="126"/>
      <c r="IZN95" s="126"/>
      <c r="IZO95" s="126"/>
      <c r="IZP95" s="126"/>
      <c r="IZQ95" s="126"/>
      <c r="IZR95" s="126"/>
      <c r="IZS95" s="126"/>
      <c r="IZT95" s="126"/>
      <c r="IZU95" s="126"/>
      <c r="IZV95" s="126"/>
      <c r="IZW95" s="126"/>
      <c r="IZX95" s="126"/>
      <c r="IZY95" s="126"/>
      <c r="IZZ95" s="126"/>
      <c r="JAA95" s="126"/>
      <c r="JAB95" s="126"/>
      <c r="JAC95" s="126"/>
      <c r="JAD95" s="126"/>
      <c r="JAE95" s="126"/>
      <c r="JAF95" s="126"/>
      <c r="JAG95" s="126"/>
      <c r="JAH95" s="126"/>
      <c r="JAI95" s="126"/>
      <c r="JAJ95" s="126"/>
      <c r="JAK95" s="126"/>
      <c r="JAL95" s="126"/>
      <c r="JAM95" s="126"/>
      <c r="JAN95" s="126"/>
      <c r="JAO95" s="126"/>
      <c r="JAP95" s="126"/>
      <c r="JAQ95" s="126"/>
      <c r="JAR95" s="126"/>
      <c r="JAS95" s="126"/>
      <c r="JAT95" s="126"/>
      <c r="JAU95" s="126"/>
      <c r="JAV95" s="126"/>
      <c r="JAW95" s="126"/>
      <c r="JAX95" s="126"/>
      <c r="JAY95" s="126"/>
      <c r="JAZ95" s="126"/>
      <c r="JBA95" s="126"/>
      <c r="JBB95" s="126"/>
      <c r="JBC95" s="126"/>
      <c r="JBD95" s="126"/>
      <c r="JBE95" s="126"/>
      <c r="JBF95" s="126"/>
      <c r="JBG95" s="126"/>
      <c r="JBH95" s="126"/>
      <c r="JBI95" s="126"/>
      <c r="JBJ95" s="126"/>
      <c r="JBK95" s="126"/>
      <c r="JBL95" s="126"/>
      <c r="JBM95" s="126"/>
      <c r="JBN95" s="126"/>
      <c r="JBO95" s="126"/>
      <c r="JBP95" s="126"/>
      <c r="JBQ95" s="126"/>
      <c r="JBR95" s="126"/>
      <c r="JBS95" s="126"/>
      <c r="JBT95" s="126"/>
      <c r="JBU95" s="126"/>
      <c r="JBV95" s="126"/>
      <c r="JBW95" s="126"/>
      <c r="JBX95" s="126"/>
      <c r="JBY95" s="126"/>
      <c r="JBZ95" s="126"/>
      <c r="JCA95" s="126"/>
      <c r="JCB95" s="126"/>
      <c r="JCC95" s="126"/>
      <c r="JCD95" s="126"/>
      <c r="JCE95" s="126"/>
      <c r="JCF95" s="126"/>
      <c r="JCG95" s="126"/>
      <c r="JCH95" s="126"/>
      <c r="JCI95" s="126"/>
      <c r="JCJ95" s="126"/>
      <c r="JCK95" s="126"/>
      <c r="JCL95" s="126"/>
      <c r="JCM95" s="126"/>
      <c r="JCN95" s="126"/>
      <c r="JCO95" s="126"/>
      <c r="JCP95" s="126"/>
      <c r="JCQ95" s="126"/>
      <c r="JCR95" s="126"/>
      <c r="JCS95" s="126"/>
      <c r="JCT95" s="126"/>
      <c r="JCU95" s="126"/>
      <c r="JCV95" s="126"/>
      <c r="JCW95" s="126"/>
      <c r="JCX95" s="126"/>
      <c r="JCY95" s="126"/>
      <c r="JCZ95" s="126"/>
      <c r="JDA95" s="126"/>
      <c r="JDB95" s="126"/>
      <c r="JDC95" s="126"/>
      <c r="JDD95" s="126"/>
      <c r="JDE95" s="126"/>
      <c r="JDF95" s="126"/>
      <c r="JDG95" s="126"/>
      <c r="JDH95" s="126"/>
      <c r="JDI95" s="126"/>
      <c r="JDJ95" s="126"/>
      <c r="JDK95" s="126"/>
      <c r="JDL95" s="126"/>
      <c r="JDM95" s="126"/>
      <c r="JDN95" s="126"/>
      <c r="JDO95" s="126"/>
      <c r="JDP95" s="126"/>
      <c r="JDQ95" s="126"/>
      <c r="JDR95" s="126"/>
      <c r="JDS95" s="126"/>
      <c r="JDT95" s="126"/>
      <c r="JDU95" s="126"/>
      <c r="JDV95" s="126"/>
      <c r="JDW95" s="126"/>
      <c r="JDX95" s="126"/>
      <c r="JDY95" s="126"/>
      <c r="JDZ95" s="126"/>
      <c r="JEA95" s="126"/>
      <c r="JEB95" s="126"/>
      <c r="JEC95" s="126"/>
      <c r="JED95" s="126"/>
      <c r="JEE95" s="126"/>
      <c r="JEF95" s="126"/>
      <c r="JEG95" s="126"/>
      <c r="JEH95" s="126"/>
      <c r="JEI95" s="126"/>
      <c r="JEJ95" s="126"/>
      <c r="JEK95" s="126"/>
      <c r="JEL95" s="126"/>
      <c r="JEM95" s="126"/>
      <c r="JEN95" s="126"/>
      <c r="JEO95" s="126"/>
      <c r="JEP95" s="126"/>
      <c r="JEQ95" s="126"/>
      <c r="JER95" s="126"/>
      <c r="JES95" s="126"/>
      <c r="JET95" s="126"/>
      <c r="JEU95" s="126"/>
      <c r="JEV95" s="126"/>
      <c r="JEW95" s="126"/>
      <c r="JEX95" s="126"/>
      <c r="JEY95" s="126"/>
      <c r="JEZ95" s="126"/>
      <c r="JFA95" s="126"/>
      <c r="JFB95" s="126"/>
      <c r="JFC95" s="126"/>
      <c r="JFD95" s="126"/>
      <c r="JFE95" s="126"/>
      <c r="JFF95" s="126"/>
      <c r="JFG95" s="126"/>
      <c r="JFH95" s="126"/>
      <c r="JFI95" s="126"/>
      <c r="JFJ95" s="126"/>
      <c r="JFK95" s="126"/>
      <c r="JFL95" s="126"/>
      <c r="JFM95" s="126"/>
      <c r="JFN95" s="126"/>
      <c r="JFO95" s="126"/>
      <c r="JFP95" s="126"/>
      <c r="JFQ95" s="126"/>
      <c r="JFR95" s="126"/>
      <c r="JFS95" s="126"/>
      <c r="JFT95" s="126"/>
      <c r="JFU95" s="126"/>
      <c r="JFV95" s="126"/>
      <c r="JFW95" s="126"/>
      <c r="JFX95" s="126"/>
      <c r="JFY95" s="126"/>
      <c r="JFZ95" s="126"/>
      <c r="JGA95" s="126"/>
      <c r="JGB95" s="126"/>
      <c r="JGC95" s="126"/>
      <c r="JGD95" s="126"/>
      <c r="JGE95" s="126"/>
      <c r="JGF95" s="126"/>
      <c r="JGG95" s="126"/>
      <c r="JGH95" s="126"/>
      <c r="JGI95" s="126"/>
      <c r="JGJ95" s="126"/>
      <c r="JGK95" s="126"/>
      <c r="JGL95" s="126"/>
      <c r="JGM95" s="126"/>
      <c r="JGN95" s="126"/>
      <c r="JGO95" s="126"/>
      <c r="JGP95" s="126"/>
      <c r="JGQ95" s="126"/>
      <c r="JGR95" s="126"/>
      <c r="JGS95" s="126"/>
      <c r="JGT95" s="126"/>
      <c r="JGU95" s="126"/>
      <c r="JGV95" s="126"/>
      <c r="JGW95" s="126"/>
      <c r="JGX95" s="126"/>
      <c r="JGY95" s="126"/>
      <c r="JGZ95" s="126"/>
      <c r="JHA95" s="126"/>
      <c r="JHB95" s="126"/>
      <c r="JHC95" s="126"/>
      <c r="JHD95" s="126"/>
      <c r="JHE95" s="126"/>
      <c r="JHF95" s="126"/>
      <c r="JHG95" s="126"/>
      <c r="JHH95" s="126"/>
      <c r="JHI95" s="126"/>
      <c r="JHJ95" s="126"/>
      <c r="JHK95" s="126"/>
      <c r="JHL95" s="126"/>
      <c r="JHM95" s="126"/>
      <c r="JHN95" s="126"/>
      <c r="JHO95" s="126"/>
      <c r="JHP95" s="126"/>
      <c r="JHQ95" s="126"/>
      <c r="JHR95" s="126"/>
      <c r="JHS95" s="126"/>
      <c r="JHT95" s="126"/>
      <c r="JHU95" s="126"/>
      <c r="JHV95" s="126"/>
      <c r="JHW95" s="126"/>
      <c r="JHX95" s="126"/>
      <c r="JHY95" s="126"/>
      <c r="JHZ95" s="126"/>
      <c r="JIA95" s="126"/>
      <c r="JIB95" s="126"/>
      <c r="JIC95" s="126"/>
      <c r="JID95" s="126"/>
      <c r="JIE95" s="126"/>
      <c r="JIF95" s="126"/>
      <c r="JIG95" s="126"/>
      <c r="JIH95" s="126"/>
      <c r="JII95" s="126"/>
      <c r="JIJ95" s="126"/>
      <c r="JIK95" s="126"/>
      <c r="JIL95" s="126"/>
      <c r="JIM95" s="126"/>
      <c r="JIN95" s="126"/>
      <c r="JIO95" s="126"/>
      <c r="JIP95" s="126"/>
      <c r="JIQ95" s="126"/>
      <c r="JIR95" s="126"/>
      <c r="JIS95" s="126"/>
      <c r="JIT95" s="126"/>
      <c r="JIU95" s="126"/>
      <c r="JIV95" s="126"/>
      <c r="JIW95" s="126"/>
      <c r="JIX95" s="126"/>
      <c r="JIY95" s="126"/>
      <c r="JIZ95" s="126"/>
      <c r="JJA95" s="126"/>
      <c r="JJB95" s="126"/>
      <c r="JJC95" s="126"/>
      <c r="JJD95" s="126"/>
      <c r="JJE95" s="126"/>
      <c r="JJF95" s="126"/>
      <c r="JJG95" s="126"/>
      <c r="JJH95" s="126"/>
      <c r="JJI95" s="126"/>
      <c r="JJJ95" s="126"/>
      <c r="JJK95" s="126"/>
      <c r="JJL95" s="126"/>
      <c r="JJM95" s="126"/>
      <c r="JJN95" s="126"/>
      <c r="JJO95" s="126"/>
      <c r="JJP95" s="126"/>
      <c r="JJQ95" s="126"/>
      <c r="JJR95" s="126"/>
      <c r="JJS95" s="126"/>
      <c r="JJT95" s="126"/>
      <c r="JJU95" s="126"/>
      <c r="JJV95" s="126"/>
      <c r="JJW95" s="126"/>
      <c r="JJX95" s="126"/>
      <c r="JJY95" s="126"/>
      <c r="JJZ95" s="126"/>
      <c r="JKA95" s="126"/>
      <c r="JKB95" s="126"/>
      <c r="JKC95" s="126"/>
      <c r="JKD95" s="126"/>
      <c r="JKE95" s="126"/>
      <c r="JKF95" s="126"/>
      <c r="JKG95" s="126"/>
      <c r="JKH95" s="126"/>
      <c r="JKI95" s="126"/>
      <c r="JKJ95" s="126"/>
      <c r="JKK95" s="126"/>
      <c r="JKL95" s="126"/>
      <c r="JKM95" s="126"/>
      <c r="JKN95" s="126"/>
      <c r="JKO95" s="126"/>
      <c r="JKP95" s="126"/>
      <c r="JKQ95" s="126"/>
      <c r="JKR95" s="126"/>
      <c r="JKS95" s="126"/>
      <c r="JKT95" s="126"/>
      <c r="JKU95" s="126"/>
      <c r="JKV95" s="126"/>
      <c r="JKW95" s="126"/>
      <c r="JKX95" s="126"/>
      <c r="JKY95" s="126"/>
      <c r="JKZ95" s="126"/>
      <c r="JLA95" s="126"/>
      <c r="JLB95" s="126"/>
      <c r="JLC95" s="126"/>
      <c r="JLD95" s="126"/>
      <c r="JLE95" s="126"/>
      <c r="JLF95" s="126"/>
      <c r="JLG95" s="126"/>
      <c r="JLH95" s="126"/>
      <c r="JLI95" s="126"/>
      <c r="JLJ95" s="126"/>
      <c r="JLK95" s="126"/>
      <c r="JLL95" s="126"/>
      <c r="JLM95" s="126"/>
      <c r="JLN95" s="126"/>
      <c r="JLO95" s="126"/>
      <c r="JLP95" s="126"/>
      <c r="JLQ95" s="126"/>
      <c r="JLR95" s="126"/>
      <c r="JLS95" s="126"/>
      <c r="JLT95" s="126"/>
      <c r="JLU95" s="126"/>
      <c r="JLV95" s="126"/>
      <c r="JLW95" s="126"/>
      <c r="JLX95" s="126"/>
      <c r="JLY95" s="126"/>
      <c r="JLZ95" s="126"/>
      <c r="JMA95" s="126"/>
      <c r="JMB95" s="126"/>
      <c r="JMC95" s="126"/>
      <c r="JMD95" s="126"/>
      <c r="JME95" s="126"/>
      <c r="JMF95" s="126"/>
      <c r="JMG95" s="126"/>
      <c r="JMH95" s="126"/>
      <c r="JMI95" s="126"/>
      <c r="JMJ95" s="126"/>
      <c r="JMK95" s="126"/>
      <c r="JML95" s="126"/>
      <c r="JMM95" s="126"/>
      <c r="JMN95" s="126"/>
      <c r="JMO95" s="126"/>
      <c r="JMP95" s="126"/>
      <c r="JMQ95" s="126"/>
      <c r="JMR95" s="126"/>
      <c r="JMS95" s="126"/>
      <c r="JMT95" s="126"/>
      <c r="JMU95" s="126"/>
      <c r="JMV95" s="126"/>
      <c r="JMW95" s="126"/>
      <c r="JMX95" s="126"/>
      <c r="JMY95" s="126"/>
      <c r="JMZ95" s="126"/>
      <c r="JNA95" s="126"/>
      <c r="JNB95" s="126"/>
      <c r="JNC95" s="126"/>
      <c r="JND95" s="126"/>
      <c r="JNE95" s="126"/>
      <c r="JNF95" s="126"/>
      <c r="JNG95" s="126"/>
      <c r="JNH95" s="126"/>
      <c r="JNI95" s="126"/>
      <c r="JNJ95" s="126"/>
      <c r="JNK95" s="126"/>
      <c r="JNL95" s="126"/>
      <c r="JNM95" s="126"/>
      <c r="JNN95" s="126"/>
      <c r="JNO95" s="126"/>
      <c r="JNP95" s="126"/>
      <c r="JNQ95" s="126"/>
      <c r="JNR95" s="126"/>
      <c r="JNS95" s="126"/>
      <c r="JNT95" s="126"/>
      <c r="JNU95" s="126"/>
      <c r="JNV95" s="126"/>
      <c r="JNW95" s="126"/>
      <c r="JNX95" s="126"/>
      <c r="JNY95" s="126"/>
      <c r="JNZ95" s="126"/>
      <c r="JOA95" s="126"/>
      <c r="JOB95" s="126"/>
      <c r="JOC95" s="126"/>
      <c r="JOD95" s="126"/>
      <c r="JOE95" s="126"/>
      <c r="JOF95" s="126"/>
      <c r="JOG95" s="126"/>
      <c r="JOH95" s="126"/>
      <c r="JOI95" s="126"/>
      <c r="JOJ95" s="126"/>
      <c r="JOK95" s="126"/>
      <c r="JOL95" s="126"/>
      <c r="JOM95" s="126"/>
      <c r="JON95" s="126"/>
      <c r="JOO95" s="126"/>
      <c r="JOP95" s="126"/>
      <c r="JOQ95" s="126"/>
      <c r="JOR95" s="126"/>
      <c r="JOS95" s="126"/>
      <c r="JOT95" s="126"/>
      <c r="JOU95" s="126"/>
      <c r="JOV95" s="126"/>
      <c r="JOW95" s="126"/>
      <c r="JOX95" s="126"/>
      <c r="JOY95" s="126"/>
      <c r="JOZ95" s="126"/>
      <c r="JPA95" s="126"/>
      <c r="JPB95" s="126"/>
      <c r="JPC95" s="126"/>
      <c r="JPD95" s="126"/>
      <c r="JPE95" s="126"/>
      <c r="JPF95" s="126"/>
      <c r="JPG95" s="126"/>
      <c r="JPH95" s="126"/>
      <c r="JPI95" s="126"/>
      <c r="JPJ95" s="126"/>
      <c r="JPK95" s="126"/>
      <c r="JPL95" s="126"/>
      <c r="JPM95" s="126"/>
      <c r="JPN95" s="126"/>
      <c r="JPO95" s="126"/>
      <c r="JPP95" s="126"/>
      <c r="JPQ95" s="126"/>
      <c r="JPR95" s="126"/>
      <c r="JPS95" s="126"/>
      <c r="JPT95" s="126"/>
      <c r="JPU95" s="126"/>
      <c r="JPV95" s="126"/>
      <c r="JPW95" s="126"/>
      <c r="JPX95" s="126"/>
      <c r="JPY95" s="126"/>
      <c r="JPZ95" s="126"/>
      <c r="JQA95" s="126"/>
      <c r="JQB95" s="126"/>
      <c r="JQC95" s="126"/>
      <c r="JQD95" s="126"/>
      <c r="JQE95" s="126"/>
      <c r="JQF95" s="126"/>
      <c r="JQG95" s="126"/>
      <c r="JQH95" s="126"/>
      <c r="JQI95" s="126"/>
      <c r="JQJ95" s="126"/>
      <c r="JQK95" s="126"/>
      <c r="JQL95" s="126"/>
      <c r="JQM95" s="126"/>
      <c r="JQN95" s="126"/>
      <c r="JQO95" s="126"/>
      <c r="JQP95" s="126"/>
      <c r="JQQ95" s="126"/>
      <c r="JQR95" s="126"/>
      <c r="JQS95" s="126"/>
      <c r="JQT95" s="126"/>
      <c r="JQU95" s="126"/>
      <c r="JQV95" s="126"/>
      <c r="JQW95" s="126"/>
      <c r="JQX95" s="126"/>
      <c r="JQY95" s="126"/>
      <c r="JQZ95" s="126"/>
      <c r="JRA95" s="126"/>
      <c r="JRB95" s="126"/>
      <c r="JRC95" s="126"/>
      <c r="JRD95" s="126"/>
      <c r="JRE95" s="126"/>
      <c r="JRF95" s="126"/>
      <c r="JRG95" s="126"/>
      <c r="JRH95" s="126"/>
      <c r="JRI95" s="126"/>
      <c r="JRJ95" s="126"/>
      <c r="JRK95" s="126"/>
      <c r="JRL95" s="126"/>
      <c r="JRM95" s="126"/>
      <c r="JRN95" s="126"/>
      <c r="JRO95" s="126"/>
      <c r="JRP95" s="126"/>
      <c r="JRQ95" s="126"/>
      <c r="JRR95" s="126"/>
      <c r="JRS95" s="126"/>
      <c r="JRT95" s="126"/>
      <c r="JRU95" s="126"/>
      <c r="JRV95" s="126"/>
      <c r="JRW95" s="126"/>
      <c r="JRX95" s="126"/>
      <c r="JRY95" s="126"/>
      <c r="JRZ95" s="126"/>
      <c r="JSA95" s="126"/>
      <c r="JSB95" s="126"/>
      <c r="JSC95" s="126"/>
      <c r="JSD95" s="126"/>
      <c r="JSE95" s="126"/>
      <c r="JSF95" s="126"/>
      <c r="JSG95" s="126"/>
      <c r="JSH95" s="126"/>
      <c r="JSI95" s="126"/>
      <c r="JSJ95" s="126"/>
      <c r="JSK95" s="126"/>
      <c r="JSL95" s="126"/>
      <c r="JSM95" s="126"/>
      <c r="JSN95" s="126"/>
      <c r="JSO95" s="126"/>
      <c r="JSP95" s="126"/>
      <c r="JSQ95" s="126"/>
      <c r="JSR95" s="126"/>
      <c r="JSS95" s="126"/>
      <c r="JST95" s="126"/>
      <c r="JSU95" s="126"/>
      <c r="JSV95" s="126"/>
      <c r="JSW95" s="126"/>
      <c r="JSX95" s="126"/>
      <c r="JSY95" s="126"/>
      <c r="JSZ95" s="126"/>
      <c r="JTA95" s="126"/>
      <c r="JTB95" s="126"/>
      <c r="JTC95" s="126"/>
      <c r="JTD95" s="126"/>
      <c r="JTE95" s="126"/>
      <c r="JTF95" s="126"/>
      <c r="JTG95" s="126"/>
      <c r="JTH95" s="126"/>
      <c r="JTI95" s="126"/>
      <c r="JTJ95" s="126"/>
      <c r="JTK95" s="126"/>
      <c r="JTL95" s="126"/>
      <c r="JTM95" s="126"/>
      <c r="JTN95" s="126"/>
      <c r="JTO95" s="126"/>
      <c r="JTP95" s="126"/>
      <c r="JTQ95" s="126"/>
      <c r="JTR95" s="126"/>
      <c r="JTS95" s="126"/>
      <c r="JTT95" s="126"/>
      <c r="JTU95" s="126"/>
      <c r="JTV95" s="126"/>
      <c r="JTW95" s="126"/>
      <c r="JTX95" s="126"/>
      <c r="JTY95" s="126"/>
      <c r="JTZ95" s="126"/>
      <c r="JUA95" s="126"/>
      <c r="JUB95" s="126"/>
      <c r="JUC95" s="126"/>
      <c r="JUD95" s="126"/>
      <c r="JUE95" s="126"/>
      <c r="JUF95" s="126"/>
      <c r="JUG95" s="126"/>
      <c r="JUH95" s="126"/>
      <c r="JUI95" s="126"/>
      <c r="JUJ95" s="126"/>
      <c r="JUK95" s="126"/>
      <c r="JUL95" s="126"/>
      <c r="JUM95" s="126"/>
      <c r="JUN95" s="126"/>
      <c r="JUO95" s="126"/>
      <c r="JUP95" s="126"/>
      <c r="JUQ95" s="126"/>
      <c r="JUR95" s="126"/>
      <c r="JUS95" s="126"/>
      <c r="JUT95" s="126"/>
      <c r="JUU95" s="126"/>
      <c r="JUV95" s="126"/>
      <c r="JUW95" s="126"/>
      <c r="JUX95" s="126"/>
      <c r="JUY95" s="126"/>
      <c r="JUZ95" s="126"/>
      <c r="JVA95" s="126"/>
      <c r="JVB95" s="126"/>
      <c r="JVC95" s="126"/>
      <c r="JVD95" s="126"/>
      <c r="JVE95" s="126"/>
      <c r="JVF95" s="126"/>
      <c r="JVG95" s="126"/>
      <c r="JVH95" s="126"/>
      <c r="JVI95" s="126"/>
      <c r="JVJ95" s="126"/>
      <c r="JVK95" s="126"/>
      <c r="JVL95" s="126"/>
      <c r="JVM95" s="126"/>
      <c r="JVN95" s="126"/>
      <c r="JVO95" s="126"/>
      <c r="JVP95" s="126"/>
      <c r="JVQ95" s="126"/>
      <c r="JVR95" s="126"/>
      <c r="JVS95" s="126"/>
      <c r="JVT95" s="126"/>
      <c r="JVU95" s="126"/>
      <c r="JVV95" s="126"/>
      <c r="JVW95" s="126"/>
      <c r="JVX95" s="126"/>
      <c r="JVY95" s="126"/>
      <c r="JVZ95" s="126"/>
      <c r="JWA95" s="126"/>
      <c r="JWB95" s="126"/>
      <c r="JWC95" s="126"/>
      <c r="JWD95" s="126"/>
      <c r="JWE95" s="126"/>
      <c r="JWF95" s="126"/>
      <c r="JWG95" s="126"/>
      <c r="JWH95" s="126"/>
      <c r="JWI95" s="126"/>
      <c r="JWJ95" s="126"/>
      <c r="JWK95" s="126"/>
      <c r="JWL95" s="126"/>
      <c r="JWM95" s="126"/>
      <c r="JWN95" s="126"/>
      <c r="JWO95" s="126"/>
      <c r="JWP95" s="126"/>
      <c r="JWQ95" s="126"/>
      <c r="JWR95" s="126"/>
      <c r="JWS95" s="126"/>
      <c r="JWT95" s="126"/>
      <c r="JWU95" s="126"/>
      <c r="JWV95" s="126"/>
      <c r="JWW95" s="126"/>
      <c r="JWX95" s="126"/>
      <c r="JWY95" s="126"/>
      <c r="JWZ95" s="126"/>
      <c r="JXA95" s="126"/>
      <c r="JXB95" s="126"/>
      <c r="JXC95" s="126"/>
      <c r="JXD95" s="126"/>
      <c r="JXE95" s="126"/>
      <c r="JXF95" s="126"/>
      <c r="JXG95" s="126"/>
      <c r="JXH95" s="126"/>
      <c r="JXI95" s="126"/>
      <c r="JXJ95" s="126"/>
      <c r="JXK95" s="126"/>
      <c r="JXL95" s="126"/>
      <c r="JXM95" s="126"/>
      <c r="JXN95" s="126"/>
      <c r="JXO95" s="126"/>
      <c r="JXP95" s="126"/>
      <c r="JXQ95" s="126"/>
      <c r="JXR95" s="126"/>
      <c r="JXS95" s="126"/>
      <c r="JXT95" s="126"/>
      <c r="JXU95" s="126"/>
      <c r="JXV95" s="126"/>
      <c r="JXW95" s="126"/>
      <c r="JXX95" s="126"/>
      <c r="JXY95" s="126"/>
      <c r="JXZ95" s="126"/>
      <c r="JYA95" s="126"/>
      <c r="JYB95" s="126"/>
      <c r="JYC95" s="126"/>
      <c r="JYD95" s="126"/>
      <c r="JYE95" s="126"/>
      <c r="JYF95" s="126"/>
      <c r="JYG95" s="126"/>
      <c r="JYH95" s="126"/>
      <c r="JYI95" s="126"/>
      <c r="JYJ95" s="126"/>
      <c r="JYK95" s="126"/>
      <c r="JYL95" s="126"/>
      <c r="JYM95" s="126"/>
      <c r="JYN95" s="126"/>
      <c r="JYO95" s="126"/>
      <c r="JYP95" s="126"/>
      <c r="JYQ95" s="126"/>
      <c r="JYR95" s="126"/>
      <c r="JYS95" s="126"/>
      <c r="JYT95" s="126"/>
      <c r="JYU95" s="126"/>
      <c r="JYV95" s="126"/>
      <c r="JYW95" s="126"/>
      <c r="JYX95" s="126"/>
      <c r="JYY95" s="126"/>
      <c r="JYZ95" s="126"/>
      <c r="JZA95" s="126"/>
      <c r="JZB95" s="126"/>
      <c r="JZC95" s="126"/>
      <c r="JZD95" s="126"/>
      <c r="JZE95" s="126"/>
      <c r="JZF95" s="126"/>
      <c r="JZG95" s="126"/>
      <c r="JZH95" s="126"/>
      <c r="JZI95" s="126"/>
      <c r="JZJ95" s="126"/>
      <c r="JZK95" s="126"/>
      <c r="JZL95" s="126"/>
      <c r="JZM95" s="126"/>
      <c r="JZN95" s="126"/>
      <c r="JZO95" s="126"/>
      <c r="JZP95" s="126"/>
      <c r="JZQ95" s="126"/>
      <c r="JZR95" s="126"/>
      <c r="JZS95" s="126"/>
      <c r="JZT95" s="126"/>
      <c r="JZU95" s="126"/>
      <c r="JZV95" s="126"/>
      <c r="JZW95" s="126"/>
      <c r="JZX95" s="126"/>
      <c r="JZY95" s="126"/>
      <c r="JZZ95" s="126"/>
      <c r="KAA95" s="126"/>
      <c r="KAB95" s="126"/>
      <c r="KAC95" s="126"/>
      <c r="KAD95" s="126"/>
      <c r="KAE95" s="126"/>
      <c r="KAF95" s="126"/>
      <c r="KAG95" s="126"/>
      <c r="KAH95" s="126"/>
      <c r="KAI95" s="126"/>
      <c r="KAJ95" s="126"/>
      <c r="KAK95" s="126"/>
      <c r="KAL95" s="126"/>
      <c r="KAM95" s="126"/>
      <c r="KAN95" s="126"/>
      <c r="KAO95" s="126"/>
      <c r="KAP95" s="126"/>
      <c r="KAQ95" s="126"/>
      <c r="KAR95" s="126"/>
      <c r="KAS95" s="126"/>
      <c r="KAT95" s="126"/>
      <c r="KAU95" s="126"/>
      <c r="KAV95" s="126"/>
      <c r="KAW95" s="126"/>
      <c r="KAX95" s="126"/>
      <c r="KAY95" s="126"/>
      <c r="KAZ95" s="126"/>
      <c r="KBA95" s="126"/>
      <c r="KBB95" s="126"/>
      <c r="KBC95" s="126"/>
      <c r="KBD95" s="126"/>
      <c r="KBE95" s="126"/>
      <c r="KBF95" s="126"/>
      <c r="KBG95" s="126"/>
      <c r="KBH95" s="126"/>
      <c r="KBI95" s="126"/>
      <c r="KBJ95" s="126"/>
      <c r="KBK95" s="126"/>
      <c r="KBL95" s="126"/>
      <c r="KBM95" s="126"/>
      <c r="KBN95" s="126"/>
      <c r="KBO95" s="126"/>
      <c r="KBP95" s="126"/>
      <c r="KBQ95" s="126"/>
      <c r="KBR95" s="126"/>
      <c r="KBS95" s="126"/>
      <c r="KBT95" s="126"/>
      <c r="KBU95" s="126"/>
      <c r="KBV95" s="126"/>
      <c r="KBW95" s="126"/>
      <c r="KBX95" s="126"/>
      <c r="KBY95" s="126"/>
      <c r="KBZ95" s="126"/>
      <c r="KCA95" s="126"/>
      <c r="KCB95" s="126"/>
      <c r="KCC95" s="126"/>
      <c r="KCD95" s="126"/>
      <c r="KCE95" s="126"/>
      <c r="KCF95" s="126"/>
      <c r="KCG95" s="126"/>
      <c r="KCH95" s="126"/>
      <c r="KCI95" s="126"/>
      <c r="KCJ95" s="126"/>
      <c r="KCK95" s="126"/>
      <c r="KCL95" s="126"/>
      <c r="KCM95" s="126"/>
      <c r="KCN95" s="126"/>
      <c r="KCO95" s="126"/>
      <c r="KCP95" s="126"/>
      <c r="KCQ95" s="126"/>
      <c r="KCR95" s="126"/>
      <c r="KCS95" s="126"/>
      <c r="KCT95" s="126"/>
      <c r="KCU95" s="126"/>
      <c r="KCV95" s="126"/>
      <c r="KCW95" s="126"/>
      <c r="KCX95" s="126"/>
      <c r="KCY95" s="126"/>
      <c r="KCZ95" s="126"/>
      <c r="KDA95" s="126"/>
      <c r="KDB95" s="126"/>
      <c r="KDC95" s="126"/>
      <c r="KDD95" s="126"/>
      <c r="KDE95" s="126"/>
      <c r="KDF95" s="126"/>
      <c r="KDG95" s="126"/>
      <c r="KDH95" s="126"/>
      <c r="KDI95" s="126"/>
      <c r="KDJ95" s="126"/>
      <c r="KDK95" s="126"/>
      <c r="KDL95" s="126"/>
      <c r="KDM95" s="126"/>
      <c r="KDN95" s="126"/>
      <c r="KDO95" s="126"/>
      <c r="KDP95" s="126"/>
      <c r="KDQ95" s="126"/>
      <c r="KDR95" s="126"/>
      <c r="KDS95" s="126"/>
      <c r="KDT95" s="126"/>
      <c r="KDU95" s="126"/>
      <c r="KDV95" s="126"/>
      <c r="KDW95" s="126"/>
      <c r="KDX95" s="126"/>
      <c r="KDY95" s="126"/>
      <c r="KDZ95" s="126"/>
      <c r="KEA95" s="126"/>
      <c r="KEB95" s="126"/>
      <c r="KEC95" s="126"/>
      <c r="KED95" s="126"/>
      <c r="KEE95" s="126"/>
      <c r="KEF95" s="126"/>
      <c r="KEG95" s="126"/>
      <c r="KEH95" s="126"/>
      <c r="KEI95" s="126"/>
      <c r="KEJ95" s="126"/>
      <c r="KEK95" s="126"/>
      <c r="KEL95" s="126"/>
      <c r="KEM95" s="126"/>
      <c r="KEN95" s="126"/>
      <c r="KEO95" s="126"/>
      <c r="KEP95" s="126"/>
      <c r="KEQ95" s="126"/>
      <c r="KER95" s="126"/>
      <c r="KES95" s="126"/>
      <c r="KET95" s="126"/>
      <c r="KEU95" s="126"/>
      <c r="KEV95" s="126"/>
      <c r="KEW95" s="126"/>
      <c r="KEX95" s="126"/>
      <c r="KEY95" s="126"/>
      <c r="KEZ95" s="126"/>
      <c r="KFA95" s="126"/>
      <c r="KFB95" s="126"/>
      <c r="KFC95" s="126"/>
      <c r="KFD95" s="126"/>
      <c r="KFE95" s="126"/>
      <c r="KFF95" s="126"/>
      <c r="KFG95" s="126"/>
      <c r="KFH95" s="126"/>
      <c r="KFI95" s="126"/>
      <c r="KFJ95" s="126"/>
      <c r="KFK95" s="126"/>
      <c r="KFL95" s="126"/>
      <c r="KFM95" s="126"/>
      <c r="KFN95" s="126"/>
      <c r="KFO95" s="126"/>
      <c r="KFP95" s="126"/>
      <c r="KFQ95" s="126"/>
      <c r="KFR95" s="126"/>
      <c r="KFS95" s="126"/>
      <c r="KFT95" s="126"/>
      <c r="KFU95" s="126"/>
      <c r="KFV95" s="126"/>
      <c r="KFW95" s="126"/>
      <c r="KFX95" s="126"/>
      <c r="KFY95" s="126"/>
      <c r="KFZ95" s="126"/>
      <c r="KGA95" s="126"/>
      <c r="KGB95" s="126"/>
      <c r="KGC95" s="126"/>
      <c r="KGD95" s="126"/>
      <c r="KGE95" s="126"/>
      <c r="KGF95" s="126"/>
      <c r="KGG95" s="126"/>
      <c r="KGH95" s="126"/>
      <c r="KGI95" s="126"/>
      <c r="KGJ95" s="126"/>
      <c r="KGK95" s="126"/>
      <c r="KGL95" s="126"/>
      <c r="KGM95" s="126"/>
      <c r="KGN95" s="126"/>
      <c r="KGO95" s="126"/>
      <c r="KGP95" s="126"/>
      <c r="KGQ95" s="126"/>
      <c r="KGR95" s="126"/>
      <c r="KGS95" s="126"/>
      <c r="KGT95" s="126"/>
      <c r="KGU95" s="126"/>
      <c r="KGV95" s="126"/>
      <c r="KGW95" s="126"/>
      <c r="KGX95" s="126"/>
      <c r="KGY95" s="126"/>
      <c r="KGZ95" s="126"/>
      <c r="KHA95" s="126"/>
      <c r="KHB95" s="126"/>
      <c r="KHC95" s="126"/>
      <c r="KHD95" s="126"/>
      <c r="KHE95" s="126"/>
      <c r="KHF95" s="126"/>
      <c r="KHG95" s="126"/>
      <c r="KHH95" s="126"/>
      <c r="KHI95" s="126"/>
      <c r="KHJ95" s="126"/>
      <c r="KHK95" s="126"/>
      <c r="KHL95" s="126"/>
      <c r="KHM95" s="126"/>
      <c r="KHN95" s="126"/>
      <c r="KHO95" s="126"/>
      <c r="KHP95" s="126"/>
      <c r="KHQ95" s="126"/>
      <c r="KHR95" s="126"/>
      <c r="KHS95" s="126"/>
      <c r="KHT95" s="126"/>
      <c r="KHU95" s="126"/>
      <c r="KHV95" s="126"/>
      <c r="KHW95" s="126"/>
      <c r="KHX95" s="126"/>
      <c r="KHY95" s="126"/>
      <c r="KHZ95" s="126"/>
      <c r="KIA95" s="126"/>
      <c r="KIB95" s="126"/>
      <c r="KIC95" s="126"/>
      <c r="KID95" s="126"/>
      <c r="KIE95" s="126"/>
      <c r="KIF95" s="126"/>
      <c r="KIG95" s="126"/>
      <c r="KIH95" s="126"/>
      <c r="KII95" s="126"/>
      <c r="KIJ95" s="126"/>
      <c r="KIK95" s="126"/>
      <c r="KIL95" s="126"/>
      <c r="KIM95" s="126"/>
      <c r="KIN95" s="126"/>
      <c r="KIO95" s="126"/>
      <c r="KIP95" s="126"/>
      <c r="KIQ95" s="126"/>
      <c r="KIR95" s="126"/>
      <c r="KIS95" s="126"/>
      <c r="KIT95" s="126"/>
      <c r="KIU95" s="126"/>
      <c r="KIV95" s="126"/>
      <c r="KIW95" s="126"/>
      <c r="KIX95" s="126"/>
      <c r="KIY95" s="126"/>
      <c r="KIZ95" s="126"/>
      <c r="KJA95" s="126"/>
      <c r="KJB95" s="126"/>
      <c r="KJC95" s="126"/>
      <c r="KJD95" s="126"/>
      <c r="KJE95" s="126"/>
      <c r="KJF95" s="126"/>
      <c r="KJG95" s="126"/>
      <c r="KJH95" s="126"/>
      <c r="KJI95" s="126"/>
      <c r="KJJ95" s="126"/>
      <c r="KJK95" s="126"/>
      <c r="KJL95" s="126"/>
      <c r="KJM95" s="126"/>
      <c r="KJN95" s="126"/>
      <c r="KJO95" s="126"/>
      <c r="KJP95" s="126"/>
      <c r="KJQ95" s="126"/>
      <c r="KJR95" s="126"/>
      <c r="KJS95" s="126"/>
      <c r="KJT95" s="126"/>
      <c r="KJU95" s="126"/>
      <c r="KJV95" s="126"/>
      <c r="KJW95" s="126"/>
      <c r="KJX95" s="126"/>
      <c r="KJY95" s="126"/>
      <c r="KJZ95" s="126"/>
      <c r="KKA95" s="126"/>
      <c r="KKB95" s="126"/>
      <c r="KKC95" s="126"/>
      <c r="KKD95" s="126"/>
      <c r="KKE95" s="126"/>
      <c r="KKF95" s="126"/>
      <c r="KKG95" s="126"/>
      <c r="KKH95" s="126"/>
      <c r="KKI95" s="126"/>
      <c r="KKJ95" s="126"/>
      <c r="KKK95" s="126"/>
      <c r="KKL95" s="126"/>
      <c r="KKM95" s="126"/>
      <c r="KKN95" s="126"/>
      <c r="KKO95" s="126"/>
      <c r="KKP95" s="126"/>
      <c r="KKQ95" s="126"/>
      <c r="KKR95" s="126"/>
      <c r="KKS95" s="126"/>
      <c r="KKT95" s="126"/>
      <c r="KKU95" s="126"/>
      <c r="KKV95" s="126"/>
      <c r="KKW95" s="126"/>
      <c r="KKX95" s="126"/>
      <c r="KKY95" s="126"/>
      <c r="KKZ95" s="126"/>
      <c r="KLA95" s="126"/>
      <c r="KLB95" s="126"/>
      <c r="KLC95" s="126"/>
      <c r="KLD95" s="126"/>
      <c r="KLE95" s="126"/>
      <c r="KLF95" s="126"/>
      <c r="KLG95" s="126"/>
      <c r="KLH95" s="126"/>
      <c r="KLI95" s="126"/>
      <c r="KLJ95" s="126"/>
      <c r="KLK95" s="126"/>
      <c r="KLL95" s="126"/>
      <c r="KLM95" s="126"/>
      <c r="KLN95" s="126"/>
      <c r="KLO95" s="126"/>
      <c r="KLP95" s="126"/>
      <c r="KLQ95" s="126"/>
      <c r="KLR95" s="126"/>
      <c r="KLS95" s="126"/>
      <c r="KLT95" s="126"/>
      <c r="KLU95" s="126"/>
      <c r="KLV95" s="126"/>
      <c r="KLW95" s="126"/>
      <c r="KLX95" s="126"/>
      <c r="KLY95" s="126"/>
      <c r="KLZ95" s="126"/>
      <c r="KMA95" s="126"/>
      <c r="KMB95" s="126"/>
      <c r="KMC95" s="126"/>
      <c r="KMD95" s="126"/>
      <c r="KME95" s="126"/>
      <c r="KMF95" s="126"/>
      <c r="KMG95" s="126"/>
      <c r="KMH95" s="126"/>
      <c r="KMI95" s="126"/>
      <c r="KMJ95" s="126"/>
      <c r="KMK95" s="126"/>
      <c r="KML95" s="126"/>
      <c r="KMM95" s="126"/>
      <c r="KMN95" s="126"/>
      <c r="KMO95" s="126"/>
      <c r="KMP95" s="126"/>
      <c r="KMQ95" s="126"/>
      <c r="KMR95" s="126"/>
      <c r="KMS95" s="126"/>
      <c r="KMT95" s="126"/>
      <c r="KMU95" s="126"/>
      <c r="KMV95" s="126"/>
      <c r="KMW95" s="126"/>
      <c r="KMX95" s="126"/>
      <c r="KMY95" s="126"/>
      <c r="KMZ95" s="126"/>
      <c r="KNA95" s="126"/>
      <c r="KNB95" s="126"/>
      <c r="KNC95" s="126"/>
      <c r="KND95" s="126"/>
      <c r="KNE95" s="126"/>
      <c r="KNF95" s="126"/>
      <c r="KNG95" s="126"/>
      <c r="KNH95" s="126"/>
      <c r="KNI95" s="126"/>
      <c r="KNJ95" s="126"/>
      <c r="KNK95" s="126"/>
      <c r="KNL95" s="126"/>
      <c r="KNM95" s="126"/>
      <c r="KNN95" s="126"/>
      <c r="KNO95" s="126"/>
      <c r="KNP95" s="126"/>
      <c r="KNQ95" s="126"/>
      <c r="KNR95" s="126"/>
      <c r="KNS95" s="126"/>
      <c r="KNT95" s="126"/>
      <c r="KNU95" s="126"/>
      <c r="KNV95" s="126"/>
      <c r="KNW95" s="126"/>
      <c r="KNX95" s="126"/>
      <c r="KNY95" s="126"/>
      <c r="KNZ95" s="126"/>
      <c r="KOA95" s="126"/>
      <c r="KOB95" s="126"/>
      <c r="KOC95" s="126"/>
      <c r="KOD95" s="126"/>
      <c r="KOE95" s="126"/>
      <c r="KOF95" s="126"/>
      <c r="KOG95" s="126"/>
      <c r="KOH95" s="126"/>
      <c r="KOI95" s="126"/>
      <c r="KOJ95" s="126"/>
      <c r="KOK95" s="126"/>
      <c r="KOL95" s="126"/>
      <c r="KOM95" s="126"/>
      <c r="KON95" s="126"/>
      <c r="KOO95" s="126"/>
      <c r="KOP95" s="126"/>
      <c r="KOQ95" s="126"/>
      <c r="KOR95" s="126"/>
      <c r="KOS95" s="126"/>
      <c r="KOT95" s="126"/>
      <c r="KOU95" s="126"/>
      <c r="KOV95" s="126"/>
      <c r="KOW95" s="126"/>
      <c r="KOX95" s="126"/>
      <c r="KOY95" s="126"/>
      <c r="KOZ95" s="126"/>
      <c r="KPA95" s="126"/>
      <c r="KPB95" s="126"/>
      <c r="KPC95" s="126"/>
      <c r="KPD95" s="126"/>
      <c r="KPE95" s="126"/>
      <c r="KPF95" s="126"/>
      <c r="KPG95" s="126"/>
      <c r="KPH95" s="126"/>
      <c r="KPI95" s="126"/>
      <c r="KPJ95" s="126"/>
      <c r="KPK95" s="126"/>
      <c r="KPL95" s="126"/>
      <c r="KPM95" s="126"/>
      <c r="KPN95" s="126"/>
      <c r="KPO95" s="126"/>
      <c r="KPP95" s="126"/>
      <c r="KPQ95" s="126"/>
      <c r="KPR95" s="126"/>
      <c r="KPS95" s="126"/>
      <c r="KPT95" s="126"/>
      <c r="KPU95" s="126"/>
      <c r="KPV95" s="126"/>
      <c r="KPW95" s="126"/>
      <c r="KPX95" s="126"/>
      <c r="KPY95" s="126"/>
      <c r="KPZ95" s="126"/>
      <c r="KQA95" s="126"/>
      <c r="KQB95" s="126"/>
      <c r="KQC95" s="126"/>
      <c r="KQD95" s="126"/>
      <c r="KQE95" s="126"/>
      <c r="KQF95" s="126"/>
      <c r="KQG95" s="126"/>
      <c r="KQH95" s="126"/>
      <c r="KQI95" s="126"/>
      <c r="KQJ95" s="126"/>
      <c r="KQK95" s="126"/>
      <c r="KQL95" s="126"/>
      <c r="KQM95" s="126"/>
      <c r="KQN95" s="126"/>
      <c r="KQO95" s="126"/>
      <c r="KQP95" s="126"/>
      <c r="KQQ95" s="126"/>
      <c r="KQR95" s="126"/>
      <c r="KQS95" s="126"/>
      <c r="KQT95" s="126"/>
      <c r="KQU95" s="126"/>
      <c r="KQV95" s="126"/>
      <c r="KQW95" s="126"/>
      <c r="KQX95" s="126"/>
      <c r="KQY95" s="126"/>
      <c r="KQZ95" s="126"/>
      <c r="KRA95" s="126"/>
      <c r="KRB95" s="126"/>
      <c r="KRC95" s="126"/>
      <c r="KRD95" s="126"/>
      <c r="KRE95" s="126"/>
      <c r="KRF95" s="126"/>
      <c r="KRG95" s="126"/>
      <c r="KRH95" s="126"/>
      <c r="KRI95" s="126"/>
      <c r="KRJ95" s="126"/>
      <c r="KRK95" s="126"/>
      <c r="KRL95" s="126"/>
      <c r="KRM95" s="126"/>
      <c r="KRN95" s="126"/>
      <c r="KRO95" s="126"/>
      <c r="KRP95" s="126"/>
      <c r="KRQ95" s="126"/>
      <c r="KRR95" s="126"/>
      <c r="KRS95" s="126"/>
      <c r="KRT95" s="126"/>
      <c r="KRU95" s="126"/>
      <c r="KRV95" s="126"/>
      <c r="KRW95" s="126"/>
      <c r="KRX95" s="126"/>
      <c r="KRY95" s="126"/>
      <c r="KRZ95" s="126"/>
      <c r="KSA95" s="126"/>
      <c r="KSB95" s="126"/>
      <c r="KSC95" s="126"/>
      <c r="KSD95" s="126"/>
      <c r="KSE95" s="126"/>
      <c r="KSF95" s="126"/>
      <c r="KSG95" s="126"/>
      <c r="KSH95" s="126"/>
      <c r="KSI95" s="126"/>
      <c r="KSJ95" s="126"/>
      <c r="KSK95" s="126"/>
      <c r="KSL95" s="126"/>
      <c r="KSM95" s="126"/>
      <c r="KSN95" s="126"/>
      <c r="KSO95" s="126"/>
      <c r="KSP95" s="126"/>
      <c r="KSQ95" s="126"/>
      <c r="KSR95" s="126"/>
      <c r="KSS95" s="126"/>
      <c r="KST95" s="126"/>
      <c r="KSU95" s="126"/>
      <c r="KSV95" s="126"/>
      <c r="KSW95" s="126"/>
      <c r="KSX95" s="126"/>
      <c r="KSY95" s="126"/>
      <c r="KSZ95" s="126"/>
      <c r="KTA95" s="126"/>
      <c r="KTB95" s="126"/>
      <c r="KTC95" s="126"/>
      <c r="KTD95" s="126"/>
      <c r="KTE95" s="126"/>
      <c r="KTF95" s="126"/>
      <c r="KTG95" s="126"/>
      <c r="KTH95" s="126"/>
      <c r="KTI95" s="126"/>
      <c r="KTJ95" s="126"/>
      <c r="KTK95" s="126"/>
      <c r="KTL95" s="126"/>
      <c r="KTM95" s="126"/>
      <c r="KTN95" s="126"/>
      <c r="KTO95" s="126"/>
      <c r="KTP95" s="126"/>
      <c r="KTQ95" s="126"/>
      <c r="KTR95" s="126"/>
      <c r="KTS95" s="126"/>
      <c r="KTT95" s="126"/>
      <c r="KTU95" s="126"/>
      <c r="KTV95" s="126"/>
      <c r="KTW95" s="126"/>
      <c r="KTX95" s="126"/>
      <c r="KTY95" s="126"/>
      <c r="KTZ95" s="126"/>
      <c r="KUA95" s="126"/>
      <c r="KUB95" s="126"/>
      <c r="KUC95" s="126"/>
      <c r="KUD95" s="126"/>
      <c r="KUE95" s="126"/>
      <c r="KUF95" s="126"/>
      <c r="KUG95" s="126"/>
      <c r="KUH95" s="126"/>
      <c r="KUI95" s="126"/>
      <c r="KUJ95" s="126"/>
      <c r="KUK95" s="126"/>
      <c r="KUL95" s="126"/>
      <c r="KUM95" s="126"/>
      <c r="KUN95" s="126"/>
      <c r="KUO95" s="126"/>
      <c r="KUP95" s="126"/>
      <c r="KUQ95" s="126"/>
      <c r="KUR95" s="126"/>
      <c r="KUS95" s="126"/>
      <c r="KUT95" s="126"/>
      <c r="KUU95" s="126"/>
      <c r="KUV95" s="126"/>
      <c r="KUW95" s="126"/>
      <c r="KUX95" s="126"/>
      <c r="KUY95" s="126"/>
      <c r="KUZ95" s="126"/>
      <c r="KVA95" s="126"/>
      <c r="KVB95" s="126"/>
      <c r="KVC95" s="126"/>
      <c r="KVD95" s="126"/>
      <c r="KVE95" s="126"/>
      <c r="KVF95" s="126"/>
      <c r="KVG95" s="126"/>
      <c r="KVH95" s="126"/>
      <c r="KVI95" s="126"/>
      <c r="KVJ95" s="126"/>
      <c r="KVK95" s="126"/>
      <c r="KVL95" s="126"/>
      <c r="KVM95" s="126"/>
      <c r="KVN95" s="126"/>
      <c r="KVO95" s="126"/>
      <c r="KVP95" s="126"/>
      <c r="KVQ95" s="126"/>
      <c r="KVR95" s="126"/>
      <c r="KVS95" s="126"/>
      <c r="KVT95" s="126"/>
      <c r="KVU95" s="126"/>
      <c r="KVV95" s="126"/>
      <c r="KVW95" s="126"/>
      <c r="KVX95" s="126"/>
      <c r="KVY95" s="126"/>
      <c r="KVZ95" s="126"/>
      <c r="KWA95" s="126"/>
      <c r="KWB95" s="126"/>
      <c r="KWC95" s="126"/>
      <c r="KWD95" s="126"/>
      <c r="KWE95" s="126"/>
      <c r="KWF95" s="126"/>
      <c r="KWG95" s="126"/>
      <c r="KWH95" s="126"/>
      <c r="KWI95" s="126"/>
      <c r="KWJ95" s="126"/>
      <c r="KWK95" s="126"/>
      <c r="KWL95" s="126"/>
      <c r="KWM95" s="126"/>
      <c r="KWN95" s="126"/>
      <c r="KWO95" s="126"/>
      <c r="KWP95" s="126"/>
      <c r="KWQ95" s="126"/>
      <c r="KWR95" s="126"/>
      <c r="KWS95" s="126"/>
      <c r="KWT95" s="126"/>
      <c r="KWU95" s="126"/>
      <c r="KWV95" s="126"/>
      <c r="KWW95" s="126"/>
      <c r="KWX95" s="126"/>
      <c r="KWY95" s="126"/>
      <c r="KWZ95" s="126"/>
      <c r="KXA95" s="126"/>
      <c r="KXB95" s="126"/>
      <c r="KXC95" s="126"/>
      <c r="KXD95" s="126"/>
      <c r="KXE95" s="126"/>
      <c r="KXF95" s="126"/>
      <c r="KXG95" s="126"/>
      <c r="KXH95" s="126"/>
      <c r="KXI95" s="126"/>
      <c r="KXJ95" s="126"/>
      <c r="KXK95" s="126"/>
      <c r="KXL95" s="126"/>
      <c r="KXM95" s="126"/>
      <c r="KXN95" s="126"/>
      <c r="KXO95" s="126"/>
      <c r="KXP95" s="126"/>
      <c r="KXQ95" s="126"/>
      <c r="KXR95" s="126"/>
      <c r="KXS95" s="126"/>
      <c r="KXT95" s="126"/>
      <c r="KXU95" s="126"/>
      <c r="KXV95" s="126"/>
      <c r="KXW95" s="126"/>
      <c r="KXX95" s="126"/>
      <c r="KXY95" s="126"/>
      <c r="KXZ95" s="126"/>
      <c r="KYA95" s="126"/>
      <c r="KYB95" s="126"/>
      <c r="KYC95" s="126"/>
      <c r="KYD95" s="126"/>
      <c r="KYE95" s="126"/>
      <c r="KYF95" s="126"/>
      <c r="KYG95" s="126"/>
      <c r="KYH95" s="126"/>
      <c r="KYI95" s="126"/>
      <c r="KYJ95" s="126"/>
      <c r="KYK95" s="126"/>
      <c r="KYL95" s="126"/>
      <c r="KYM95" s="126"/>
      <c r="KYN95" s="126"/>
      <c r="KYO95" s="126"/>
      <c r="KYP95" s="126"/>
      <c r="KYQ95" s="126"/>
      <c r="KYR95" s="126"/>
      <c r="KYS95" s="126"/>
      <c r="KYT95" s="126"/>
      <c r="KYU95" s="126"/>
      <c r="KYV95" s="126"/>
      <c r="KYW95" s="126"/>
      <c r="KYX95" s="126"/>
      <c r="KYY95" s="126"/>
      <c r="KYZ95" s="126"/>
      <c r="KZA95" s="126"/>
      <c r="KZB95" s="126"/>
      <c r="KZC95" s="126"/>
      <c r="KZD95" s="126"/>
      <c r="KZE95" s="126"/>
      <c r="KZF95" s="126"/>
      <c r="KZG95" s="126"/>
      <c r="KZH95" s="126"/>
      <c r="KZI95" s="126"/>
      <c r="KZJ95" s="126"/>
      <c r="KZK95" s="126"/>
      <c r="KZL95" s="126"/>
      <c r="KZM95" s="126"/>
      <c r="KZN95" s="126"/>
      <c r="KZO95" s="126"/>
      <c r="KZP95" s="126"/>
      <c r="KZQ95" s="126"/>
      <c r="KZR95" s="126"/>
      <c r="KZS95" s="126"/>
      <c r="KZT95" s="126"/>
      <c r="KZU95" s="126"/>
      <c r="KZV95" s="126"/>
      <c r="KZW95" s="126"/>
      <c r="KZX95" s="126"/>
      <c r="KZY95" s="126"/>
      <c r="KZZ95" s="126"/>
      <c r="LAA95" s="126"/>
      <c r="LAB95" s="126"/>
      <c r="LAC95" s="126"/>
      <c r="LAD95" s="126"/>
      <c r="LAE95" s="126"/>
      <c r="LAF95" s="126"/>
      <c r="LAG95" s="126"/>
      <c r="LAH95" s="126"/>
      <c r="LAI95" s="126"/>
      <c r="LAJ95" s="126"/>
      <c r="LAK95" s="126"/>
      <c r="LAL95" s="126"/>
      <c r="LAM95" s="126"/>
      <c r="LAN95" s="126"/>
      <c r="LAO95" s="126"/>
      <c r="LAP95" s="126"/>
      <c r="LAQ95" s="126"/>
      <c r="LAR95" s="126"/>
      <c r="LAS95" s="126"/>
      <c r="LAT95" s="126"/>
      <c r="LAU95" s="126"/>
      <c r="LAV95" s="126"/>
      <c r="LAW95" s="126"/>
      <c r="LAX95" s="126"/>
      <c r="LAY95" s="126"/>
      <c r="LAZ95" s="126"/>
      <c r="LBA95" s="126"/>
      <c r="LBB95" s="126"/>
      <c r="LBC95" s="126"/>
      <c r="LBD95" s="126"/>
      <c r="LBE95" s="126"/>
      <c r="LBF95" s="126"/>
      <c r="LBG95" s="126"/>
      <c r="LBH95" s="126"/>
      <c r="LBI95" s="126"/>
      <c r="LBJ95" s="126"/>
      <c r="LBK95" s="126"/>
      <c r="LBL95" s="126"/>
      <c r="LBM95" s="126"/>
      <c r="LBN95" s="126"/>
      <c r="LBO95" s="126"/>
      <c r="LBP95" s="126"/>
      <c r="LBQ95" s="126"/>
      <c r="LBR95" s="126"/>
      <c r="LBS95" s="126"/>
      <c r="LBT95" s="126"/>
      <c r="LBU95" s="126"/>
      <c r="LBV95" s="126"/>
      <c r="LBW95" s="126"/>
      <c r="LBX95" s="126"/>
      <c r="LBY95" s="126"/>
      <c r="LBZ95" s="126"/>
      <c r="LCA95" s="126"/>
      <c r="LCB95" s="126"/>
      <c r="LCC95" s="126"/>
      <c r="LCD95" s="126"/>
      <c r="LCE95" s="126"/>
      <c r="LCF95" s="126"/>
      <c r="LCG95" s="126"/>
      <c r="LCH95" s="126"/>
      <c r="LCI95" s="126"/>
      <c r="LCJ95" s="126"/>
      <c r="LCK95" s="126"/>
      <c r="LCL95" s="126"/>
      <c r="LCM95" s="126"/>
      <c r="LCN95" s="126"/>
      <c r="LCO95" s="126"/>
      <c r="LCP95" s="126"/>
      <c r="LCQ95" s="126"/>
      <c r="LCR95" s="126"/>
      <c r="LCS95" s="126"/>
      <c r="LCT95" s="126"/>
      <c r="LCU95" s="126"/>
      <c r="LCV95" s="126"/>
      <c r="LCW95" s="126"/>
      <c r="LCX95" s="126"/>
      <c r="LCY95" s="126"/>
      <c r="LCZ95" s="126"/>
      <c r="LDA95" s="126"/>
      <c r="LDB95" s="126"/>
      <c r="LDC95" s="126"/>
      <c r="LDD95" s="126"/>
      <c r="LDE95" s="126"/>
      <c r="LDF95" s="126"/>
      <c r="LDG95" s="126"/>
      <c r="LDH95" s="126"/>
      <c r="LDI95" s="126"/>
      <c r="LDJ95" s="126"/>
      <c r="LDK95" s="126"/>
      <c r="LDL95" s="126"/>
      <c r="LDM95" s="126"/>
      <c r="LDN95" s="126"/>
      <c r="LDO95" s="126"/>
      <c r="LDP95" s="126"/>
      <c r="LDQ95" s="126"/>
      <c r="LDR95" s="126"/>
      <c r="LDS95" s="126"/>
      <c r="LDT95" s="126"/>
      <c r="LDU95" s="126"/>
      <c r="LDV95" s="126"/>
      <c r="LDW95" s="126"/>
      <c r="LDX95" s="126"/>
      <c r="LDY95" s="126"/>
      <c r="LDZ95" s="126"/>
      <c r="LEA95" s="126"/>
      <c r="LEB95" s="126"/>
      <c r="LEC95" s="126"/>
      <c r="LED95" s="126"/>
      <c r="LEE95" s="126"/>
      <c r="LEF95" s="126"/>
      <c r="LEG95" s="126"/>
      <c r="LEH95" s="126"/>
      <c r="LEI95" s="126"/>
      <c r="LEJ95" s="126"/>
      <c r="LEK95" s="126"/>
      <c r="LEL95" s="126"/>
      <c r="LEM95" s="126"/>
      <c r="LEN95" s="126"/>
      <c r="LEO95" s="126"/>
      <c r="LEP95" s="126"/>
      <c r="LEQ95" s="126"/>
      <c r="LER95" s="126"/>
      <c r="LES95" s="126"/>
      <c r="LET95" s="126"/>
      <c r="LEU95" s="126"/>
      <c r="LEV95" s="126"/>
      <c r="LEW95" s="126"/>
      <c r="LEX95" s="126"/>
      <c r="LEY95" s="126"/>
      <c r="LEZ95" s="126"/>
      <c r="LFA95" s="126"/>
      <c r="LFB95" s="126"/>
      <c r="LFC95" s="126"/>
      <c r="LFD95" s="126"/>
      <c r="LFE95" s="126"/>
      <c r="LFF95" s="126"/>
      <c r="LFG95" s="126"/>
      <c r="LFH95" s="126"/>
      <c r="LFI95" s="126"/>
      <c r="LFJ95" s="126"/>
      <c r="LFK95" s="126"/>
      <c r="LFL95" s="126"/>
      <c r="LFM95" s="126"/>
      <c r="LFN95" s="126"/>
      <c r="LFO95" s="126"/>
      <c r="LFP95" s="126"/>
      <c r="LFQ95" s="126"/>
      <c r="LFR95" s="126"/>
      <c r="LFS95" s="126"/>
      <c r="LFT95" s="126"/>
      <c r="LFU95" s="126"/>
      <c r="LFV95" s="126"/>
      <c r="LFW95" s="126"/>
      <c r="LFX95" s="126"/>
      <c r="LFY95" s="126"/>
      <c r="LFZ95" s="126"/>
      <c r="LGA95" s="126"/>
      <c r="LGB95" s="126"/>
      <c r="LGC95" s="126"/>
      <c r="LGD95" s="126"/>
      <c r="LGE95" s="126"/>
      <c r="LGF95" s="126"/>
      <c r="LGG95" s="126"/>
      <c r="LGH95" s="126"/>
      <c r="LGI95" s="126"/>
      <c r="LGJ95" s="126"/>
      <c r="LGK95" s="126"/>
      <c r="LGL95" s="126"/>
      <c r="LGM95" s="126"/>
      <c r="LGN95" s="126"/>
      <c r="LGO95" s="126"/>
      <c r="LGP95" s="126"/>
      <c r="LGQ95" s="126"/>
      <c r="LGR95" s="126"/>
      <c r="LGS95" s="126"/>
      <c r="LGT95" s="126"/>
      <c r="LGU95" s="126"/>
      <c r="LGV95" s="126"/>
      <c r="LGW95" s="126"/>
      <c r="LGX95" s="126"/>
      <c r="LGY95" s="126"/>
      <c r="LGZ95" s="126"/>
      <c r="LHA95" s="126"/>
      <c r="LHB95" s="126"/>
      <c r="LHC95" s="126"/>
      <c r="LHD95" s="126"/>
      <c r="LHE95" s="126"/>
      <c r="LHF95" s="126"/>
      <c r="LHG95" s="126"/>
      <c r="LHH95" s="126"/>
      <c r="LHI95" s="126"/>
      <c r="LHJ95" s="126"/>
      <c r="LHK95" s="126"/>
      <c r="LHL95" s="126"/>
      <c r="LHM95" s="126"/>
      <c r="LHN95" s="126"/>
      <c r="LHO95" s="126"/>
      <c r="LHP95" s="126"/>
      <c r="LHQ95" s="126"/>
      <c r="LHR95" s="126"/>
      <c r="LHS95" s="126"/>
      <c r="LHT95" s="126"/>
      <c r="LHU95" s="126"/>
      <c r="LHV95" s="126"/>
      <c r="LHW95" s="126"/>
      <c r="LHX95" s="126"/>
      <c r="LHY95" s="126"/>
      <c r="LHZ95" s="126"/>
      <c r="LIA95" s="126"/>
      <c r="LIB95" s="126"/>
      <c r="LIC95" s="126"/>
      <c r="LID95" s="126"/>
      <c r="LIE95" s="126"/>
      <c r="LIF95" s="126"/>
      <c r="LIG95" s="126"/>
      <c r="LIH95" s="126"/>
      <c r="LII95" s="126"/>
      <c r="LIJ95" s="126"/>
      <c r="LIK95" s="126"/>
      <c r="LIL95" s="126"/>
      <c r="LIM95" s="126"/>
      <c r="LIN95" s="126"/>
      <c r="LIO95" s="126"/>
      <c r="LIP95" s="126"/>
      <c r="LIQ95" s="126"/>
      <c r="LIR95" s="126"/>
      <c r="LIS95" s="126"/>
      <c r="LIT95" s="126"/>
      <c r="LIU95" s="126"/>
      <c r="LIV95" s="126"/>
      <c r="LIW95" s="126"/>
      <c r="LIX95" s="126"/>
      <c r="LIY95" s="126"/>
      <c r="LIZ95" s="126"/>
      <c r="LJA95" s="126"/>
      <c r="LJB95" s="126"/>
      <c r="LJC95" s="126"/>
      <c r="LJD95" s="126"/>
      <c r="LJE95" s="126"/>
      <c r="LJF95" s="126"/>
      <c r="LJG95" s="126"/>
      <c r="LJH95" s="126"/>
      <c r="LJI95" s="126"/>
      <c r="LJJ95" s="126"/>
      <c r="LJK95" s="126"/>
      <c r="LJL95" s="126"/>
      <c r="LJM95" s="126"/>
      <c r="LJN95" s="126"/>
      <c r="LJO95" s="126"/>
      <c r="LJP95" s="126"/>
      <c r="LJQ95" s="126"/>
      <c r="LJR95" s="126"/>
      <c r="LJS95" s="126"/>
      <c r="LJT95" s="126"/>
      <c r="LJU95" s="126"/>
      <c r="LJV95" s="126"/>
      <c r="LJW95" s="126"/>
      <c r="LJX95" s="126"/>
      <c r="LJY95" s="126"/>
      <c r="LJZ95" s="126"/>
      <c r="LKA95" s="126"/>
      <c r="LKB95" s="126"/>
      <c r="LKC95" s="126"/>
      <c r="LKD95" s="126"/>
      <c r="LKE95" s="126"/>
      <c r="LKF95" s="126"/>
      <c r="LKG95" s="126"/>
      <c r="LKH95" s="126"/>
      <c r="LKI95" s="126"/>
      <c r="LKJ95" s="126"/>
      <c r="LKK95" s="126"/>
      <c r="LKL95" s="126"/>
      <c r="LKM95" s="126"/>
      <c r="LKN95" s="126"/>
      <c r="LKO95" s="126"/>
      <c r="LKP95" s="126"/>
      <c r="LKQ95" s="126"/>
      <c r="LKR95" s="126"/>
      <c r="LKS95" s="126"/>
      <c r="LKT95" s="126"/>
      <c r="LKU95" s="126"/>
      <c r="LKV95" s="126"/>
      <c r="LKW95" s="126"/>
      <c r="LKX95" s="126"/>
      <c r="LKY95" s="126"/>
      <c r="LKZ95" s="126"/>
      <c r="LLA95" s="126"/>
      <c r="LLB95" s="126"/>
      <c r="LLC95" s="126"/>
      <c r="LLD95" s="126"/>
      <c r="LLE95" s="126"/>
      <c r="LLF95" s="126"/>
      <c r="LLG95" s="126"/>
      <c r="LLH95" s="126"/>
      <c r="LLI95" s="126"/>
      <c r="LLJ95" s="126"/>
      <c r="LLK95" s="126"/>
      <c r="LLL95" s="126"/>
      <c r="LLM95" s="126"/>
      <c r="LLN95" s="126"/>
      <c r="LLO95" s="126"/>
      <c r="LLP95" s="126"/>
      <c r="LLQ95" s="126"/>
      <c r="LLR95" s="126"/>
      <c r="LLS95" s="126"/>
      <c r="LLT95" s="126"/>
      <c r="LLU95" s="126"/>
      <c r="LLV95" s="126"/>
      <c r="LLW95" s="126"/>
      <c r="LLX95" s="126"/>
      <c r="LLY95" s="126"/>
      <c r="LLZ95" s="126"/>
      <c r="LMA95" s="126"/>
      <c r="LMB95" s="126"/>
      <c r="LMC95" s="126"/>
      <c r="LMD95" s="126"/>
      <c r="LME95" s="126"/>
      <c r="LMF95" s="126"/>
      <c r="LMG95" s="126"/>
      <c r="LMH95" s="126"/>
      <c r="LMI95" s="126"/>
      <c r="LMJ95" s="126"/>
      <c r="LMK95" s="126"/>
      <c r="LML95" s="126"/>
      <c r="LMM95" s="126"/>
      <c r="LMN95" s="126"/>
      <c r="LMO95" s="126"/>
      <c r="LMP95" s="126"/>
      <c r="LMQ95" s="126"/>
      <c r="LMR95" s="126"/>
      <c r="LMS95" s="126"/>
      <c r="LMT95" s="126"/>
      <c r="LMU95" s="126"/>
      <c r="LMV95" s="126"/>
      <c r="LMW95" s="126"/>
      <c r="LMX95" s="126"/>
      <c r="LMY95" s="126"/>
      <c r="LMZ95" s="126"/>
      <c r="LNA95" s="126"/>
      <c r="LNB95" s="126"/>
      <c r="LNC95" s="126"/>
      <c r="LND95" s="126"/>
      <c r="LNE95" s="126"/>
      <c r="LNF95" s="126"/>
      <c r="LNG95" s="126"/>
      <c r="LNH95" s="126"/>
      <c r="LNI95" s="126"/>
      <c r="LNJ95" s="126"/>
      <c r="LNK95" s="126"/>
      <c r="LNL95" s="126"/>
      <c r="LNM95" s="126"/>
      <c r="LNN95" s="126"/>
      <c r="LNO95" s="126"/>
      <c r="LNP95" s="126"/>
      <c r="LNQ95" s="126"/>
      <c r="LNR95" s="126"/>
      <c r="LNS95" s="126"/>
      <c r="LNT95" s="126"/>
      <c r="LNU95" s="126"/>
      <c r="LNV95" s="126"/>
      <c r="LNW95" s="126"/>
      <c r="LNX95" s="126"/>
      <c r="LNY95" s="126"/>
      <c r="LNZ95" s="126"/>
      <c r="LOA95" s="126"/>
      <c r="LOB95" s="126"/>
      <c r="LOC95" s="126"/>
      <c r="LOD95" s="126"/>
      <c r="LOE95" s="126"/>
      <c r="LOF95" s="126"/>
      <c r="LOG95" s="126"/>
      <c r="LOH95" s="126"/>
      <c r="LOI95" s="126"/>
      <c r="LOJ95" s="126"/>
      <c r="LOK95" s="126"/>
      <c r="LOL95" s="126"/>
      <c r="LOM95" s="126"/>
      <c r="LON95" s="126"/>
      <c r="LOO95" s="126"/>
      <c r="LOP95" s="126"/>
      <c r="LOQ95" s="126"/>
      <c r="LOR95" s="126"/>
      <c r="LOS95" s="126"/>
      <c r="LOT95" s="126"/>
      <c r="LOU95" s="126"/>
      <c r="LOV95" s="126"/>
      <c r="LOW95" s="126"/>
      <c r="LOX95" s="126"/>
      <c r="LOY95" s="126"/>
      <c r="LOZ95" s="126"/>
      <c r="LPA95" s="126"/>
      <c r="LPB95" s="126"/>
      <c r="LPC95" s="126"/>
      <c r="LPD95" s="126"/>
      <c r="LPE95" s="126"/>
      <c r="LPF95" s="126"/>
      <c r="LPG95" s="126"/>
      <c r="LPH95" s="126"/>
      <c r="LPI95" s="126"/>
      <c r="LPJ95" s="126"/>
      <c r="LPK95" s="126"/>
      <c r="LPL95" s="126"/>
      <c r="LPM95" s="126"/>
      <c r="LPN95" s="126"/>
      <c r="LPO95" s="126"/>
      <c r="LPP95" s="126"/>
      <c r="LPQ95" s="126"/>
      <c r="LPR95" s="126"/>
      <c r="LPS95" s="126"/>
      <c r="LPT95" s="126"/>
      <c r="LPU95" s="126"/>
      <c r="LPV95" s="126"/>
      <c r="LPW95" s="126"/>
      <c r="LPX95" s="126"/>
      <c r="LPY95" s="126"/>
      <c r="LPZ95" s="126"/>
      <c r="LQA95" s="126"/>
      <c r="LQB95" s="126"/>
      <c r="LQC95" s="126"/>
      <c r="LQD95" s="126"/>
      <c r="LQE95" s="126"/>
      <c r="LQF95" s="126"/>
      <c r="LQG95" s="126"/>
      <c r="LQH95" s="126"/>
      <c r="LQI95" s="126"/>
      <c r="LQJ95" s="126"/>
      <c r="LQK95" s="126"/>
      <c r="LQL95" s="126"/>
      <c r="LQM95" s="126"/>
      <c r="LQN95" s="126"/>
      <c r="LQO95" s="126"/>
      <c r="LQP95" s="126"/>
      <c r="LQQ95" s="126"/>
      <c r="LQR95" s="126"/>
      <c r="LQS95" s="126"/>
      <c r="LQT95" s="126"/>
      <c r="LQU95" s="126"/>
      <c r="LQV95" s="126"/>
      <c r="LQW95" s="126"/>
      <c r="LQX95" s="126"/>
      <c r="LQY95" s="126"/>
      <c r="LQZ95" s="126"/>
      <c r="LRA95" s="126"/>
      <c r="LRB95" s="126"/>
      <c r="LRC95" s="126"/>
      <c r="LRD95" s="126"/>
      <c r="LRE95" s="126"/>
      <c r="LRF95" s="126"/>
      <c r="LRG95" s="126"/>
      <c r="LRH95" s="126"/>
      <c r="LRI95" s="126"/>
      <c r="LRJ95" s="126"/>
      <c r="LRK95" s="126"/>
      <c r="LRL95" s="126"/>
      <c r="LRM95" s="126"/>
      <c r="LRN95" s="126"/>
      <c r="LRO95" s="126"/>
      <c r="LRP95" s="126"/>
      <c r="LRQ95" s="126"/>
      <c r="LRR95" s="126"/>
      <c r="LRS95" s="126"/>
      <c r="LRT95" s="126"/>
      <c r="LRU95" s="126"/>
      <c r="LRV95" s="126"/>
      <c r="LRW95" s="126"/>
      <c r="LRX95" s="126"/>
      <c r="LRY95" s="126"/>
      <c r="LRZ95" s="126"/>
      <c r="LSA95" s="126"/>
      <c r="LSB95" s="126"/>
      <c r="LSC95" s="126"/>
      <c r="LSD95" s="126"/>
      <c r="LSE95" s="126"/>
      <c r="LSF95" s="126"/>
      <c r="LSG95" s="126"/>
      <c r="LSH95" s="126"/>
      <c r="LSI95" s="126"/>
      <c r="LSJ95" s="126"/>
      <c r="LSK95" s="126"/>
      <c r="LSL95" s="126"/>
      <c r="LSM95" s="126"/>
      <c r="LSN95" s="126"/>
      <c r="LSO95" s="126"/>
      <c r="LSP95" s="126"/>
      <c r="LSQ95" s="126"/>
      <c r="LSR95" s="126"/>
      <c r="LSS95" s="126"/>
      <c r="LST95" s="126"/>
      <c r="LSU95" s="126"/>
      <c r="LSV95" s="126"/>
      <c r="LSW95" s="126"/>
      <c r="LSX95" s="126"/>
      <c r="LSY95" s="126"/>
      <c r="LSZ95" s="126"/>
      <c r="LTA95" s="126"/>
      <c r="LTB95" s="126"/>
      <c r="LTC95" s="126"/>
      <c r="LTD95" s="126"/>
      <c r="LTE95" s="126"/>
      <c r="LTF95" s="126"/>
      <c r="LTG95" s="126"/>
      <c r="LTH95" s="126"/>
      <c r="LTI95" s="126"/>
      <c r="LTJ95" s="126"/>
      <c r="LTK95" s="126"/>
      <c r="LTL95" s="126"/>
      <c r="LTM95" s="126"/>
      <c r="LTN95" s="126"/>
      <c r="LTO95" s="126"/>
      <c r="LTP95" s="126"/>
      <c r="LTQ95" s="126"/>
      <c r="LTR95" s="126"/>
      <c r="LTS95" s="126"/>
      <c r="LTT95" s="126"/>
      <c r="LTU95" s="126"/>
      <c r="LTV95" s="126"/>
      <c r="LTW95" s="126"/>
      <c r="LTX95" s="126"/>
      <c r="LTY95" s="126"/>
      <c r="LTZ95" s="126"/>
      <c r="LUA95" s="126"/>
      <c r="LUB95" s="126"/>
      <c r="LUC95" s="126"/>
      <c r="LUD95" s="126"/>
      <c r="LUE95" s="126"/>
      <c r="LUF95" s="126"/>
      <c r="LUG95" s="126"/>
      <c r="LUH95" s="126"/>
      <c r="LUI95" s="126"/>
      <c r="LUJ95" s="126"/>
      <c r="LUK95" s="126"/>
      <c r="LUL95" s="126"/>
      <c r="LUM95" s="126"/>
      <c r="LUN95" s="126"/>
      <c r="LUO95" s="126"/>
      <c r="LUP95" s="126"/>
      <c r="LUQ95" s="126"/>
      <c r="LUR95" s="126"/>
      <c r="LUS95" s="126"/>
      <c r="LUT95" s="126"/>
      <c r="LUU95" s="126"/>
      <c r="LUV95" s="126"/>
      <c r="LUW95" s="126"/>
      <c r="LUX95" s="126"/>
      <c r="LUY95" s="126"/>
      <c r="LUZ95" s="126"/>
      <c r="LVA95" s="126"/>
      <c r="LVB95" s="126"/>
      <c r="LVC95" s="126"/>
      <c r="LVD95" s="126"/>
      <c r="LVE95" s="126"/>
      <c r="LVF95" s="126"/>
      <c r="LVG95" s="126"/>
      <c r="LVH95" s="126"/>
      <c r="LVI95" s="126"/>
      <c r="LVJ95" s="126"/>
      <c r="LVK95" s="126"/>
      <c r="LVL95" s="126"/>
      <c r="LVM95" s="126"/>
      <c r="LVN95" s="126"/>
      <c r="LVO95" s="126"/>
      <c r="LVP95" s="126"/>
      <c r="LVQ95" s="126"/>
      <c r="LVR95" s="126"/>
      <c r="LVS95" s="126"/>
      <c r="LVT95" s="126"/>
      <c r="LVU95" s="126"/>
      <c r="LVV95" s="126"/>
      <c r="LVW95" s="126"/>
      <c r="LVX95" s="126"/>
      <c r="LVY95" s="126"/>
      <c r="LVZ95" s="126"/>
      <c r="LWA95" s="126"/>
      <c r="LWB95" s="126"/>
      <c r="LWC95" s="126"/>
      <c r="LWD95" s="126"/>
      <c r="LWE95" s="126"/>
      <c r="LWF95" s="126"/>
      <c r="LWG95" s="126"/>
      <c r="LWH95" s="126"/>
      <c r="LWI95" s="126"/>
      <c r="LWJ95" s="126"/>
      <c r="LWK95" s="126"/>
      <c r="LWL95" s="126"/>
      <c r="LWM95" s="126"/>
      <c r="LWN95" s="126"/>
      <c r="LWO95" s="126"/>
      <c r="LWP95" s="126"/>
      <c r="LWQ95" s="126"/>
      <c r="LWR95" s="126"/>
      <c r="LWS95" s="126"/>
      <c r="LWT95" s="126"/>
      <c r="LWU95" s="126"/>
      <c r="LWV95" s="126"/>
      <c r="LWW95" s="126"/>
      <c r="LWX95" s="126"/>
      <c r="LWY95" s="126"/>
      <c r="LWZ95" s="126"/>
      <c r="LXA95" s="126"/>
      <c r="LXB95" s="126"/>
      <c r="LXC95" s="126"/>
      <c r="LXD95" s="126"/>
      <c r="LXE95" s="126"/>
      <c r="LXF95" s="126"/>
      <c r="LXG95" s="126"/>
      <c r="LXH95" s="126"/>
      <c r="LXI95" s="126"/>
      <c r="LXJ95" s="126"/>
      <c r="LXK95" s="126"/>
      <c r="LXL95" s="126"/>
      <c r="LXM95" s="126"/>
      <c r="LXN95" s="126"/>
      <c r="LXO95" s="126"/>
      <c r="LXP95" s="126"/>
      <c r="LXQ95" s="126"/>
      <c r="LXR95" s="126"/>
      <c r="LXS95" s="126"/>
      <c r="LXT95" s="126"/>
      <c r="LXU95" s="126"/>
      <c r="LXV95" s="126"/>
      <c r="LXW95" s="126"/>
      <c r="LXX95" s="126"/>
      <c r="LXY95" s="126"/>
      <c r="LXZ95" s="126"/>
      <c r="LYA95" s="126"/>
      <c r="LYB95" s="126"/>
      <c r="LYC95" s="126"/>
      <c r="LYD95" s="126"/>
      <c r="LYE95" s="126"/>
      <c r="LYF95" s="126"/>
      <c r="LYG95" s="126"/>
      <c r="LYH95" s="126"/>
      <c r="LYI95" s="126"/>
      <c r="LYJ95" s="126"/>
      <c r="LYK95" s="126"/>
      <c r="LYL95" s="126"/>
      <c r="LYM95" s="126"/>
      <c r="LYN95" s="126"/>
      <c r="LYO95" s="126"/>
      <c r="LYP95" s="126"/>
      <c r="LYQ95" s="126"/>
      <c r="LYR95" s="126"/>
      <c r="LYS95" s="126"/>
      <c r="LYT95" s="126"/>
      <c r="LYU95" s="126"/>
      <c r="LYV95" s="126"/>
      <c r="LYW95" s="126"/>
      <c r="LYX95" s="126"/>
      <c r="LYY95" s="126"/>
      <c r="LYZ95" s="126"/>
      <c r="LZA95" s="126"/>
      <c r="LZB95" s="126"/>
      <c r="LZC95" s="126"/>
      <c r="LZD95" s="126"/>
      <c r="LZE95" s="126"/>
      <c r="LZF95" s="126"/>
      <c r="LZG95" s="126"/>
      <c r="LZH95" s="126"/>
      <c r="LZI95" s="126"/>
      <c r="LZJ95" s="126"/>
      <c r="LZK95" s="126"/>
      <c r="LZL95" s="126"/>
      <c r="LZM95" s="126"/>
      <c r="LZN95" s="126"/>
      <c r="LZO95" s="126"/>
      <c r="LZP95" s="126"/>
      <c r="LZQ95" s="126"/>
      <c r="LZR95" s="126"/>
      <c r="LZS95" s="126"/>
      <c r="LZT95" s="126"/>
      <c r="LZU95" s="126"/>
      <c r="LZV95" s="126"/>
      <c r="LZW95" s="126"/>
      <c r="LZX95" s="126"/>
      <c r="LZY95" s="126"/>
      <c r="LZZ95" s="126"/>
      <c r="MAA95" s="126"/>
      <c r="MAB95" s="126"/>
      <c r="MAC95" s="126"/>
      <c r="MAD95" s="126"/>
      <c r="MAE95" s="126"/>
      <c r="MAF95" s="126"/>
      <c r="MAG95" s="126"/>
      <c r="MAH95" s="126"/>
      <c r="MAI95" s="126"/>
      <c r="MAJ95" s="126"/>
      <c r="MAK95" s="126"/>
      <c r="MAL95" s="126"/>
      <c r="MAM95" s="126"/>
      <c r="MAN95" s="126"/>
      <c r="MAO95" s="126"/>
      <c r="MAP95" s="126"/>
      <c r="MAQ95" s="126"/>
      <c r="MAR95" s="126"/>
      <c r="MAS95" s="126"/>
      <c r="MAT95" s="126"/>
      <c r="MAU95" s="126"/>
      <c r="MAV95" s="126"/>
      <c r="MAW95" s="126"/>
      <c r="MAX95" s="126"/>
      <c r="MAY95" s="126"/>
      <c r="MAZ95" s="126"/>
      <c r="MBA95" s="126"/>
      <c r="MBB95" s="126"/>
      <c r="MBC95" s="126"/>
      <c r="MBD95" s="126"/>
      <c r="MBE95" s="126"/>
      <c r="MBF95" s="126"/>
      <c r="MBG95" s="126"/>
      <c r="MBH95" s="126"/>
      <c r="MBI95" s="126"/>
      <c r="MBJ95" s="126"/>
      <c r="MBK95" s="126"/>
      <c r="MBL95" s="126"/>
      <c r="MBM95" s="126"/>
      <c r="MBN95" s="126"/>
      <c r="MBO95" s="126"/>
      <c r="MBP95" s="126"/>
      <c r="MBQ95" s="126"/>
      <c r="MBR95" s="126"/>
      <c r="MBS95" s="126"/>
      <c r="MBT95" s="126"/>
      <c r="MBU95" s="126"/>
      <c r="MBV95" s="126"/>
      <c r="MBW95" s="126"/>
      <c r="MBX95" s="126"/>
      <c r="MBY95" s="126"/>
      <c r="MBZ95" s="126"/>
      <c r="MCA95" s="126"/>
      <c r="MCB95" s="126"/>
      <c r="MCC95" s="126"/>
      <c r="MCD95" s="126"/>
      <c r="MCE95" s="126"/>
      <c r="MCF95" s="126"/>
      <c r="MCG95" s="126"/>
      <c r="MCH95" s="126"/>
      <c r="MCI95" s="126"/>
      <c r="MCJ95" s="126"/>
      <c r="MCK95" s="126"/>
      <c r="MCL95" s="126"/>
      <c r="MCM95" s="126"/>
      <c r="MCN95" s="126"/>
      <c r="MCO95" s="126"/>
      <c r="MCP95" s="126"/>
      <c r="MCQ95" s="126"/>
      <c r="MCR95" s="126"/>
      <c r="MCS95" s="126"/>
      <c r="MCT95" s="126"/>
      <c r="MCU95" s="126"/>
      <c r="MCV95" s="126"/>
      <c r="MCW95" s="126"/>
      <c r="MCX95" s="126"/>
      <c r="MCY95" s="126"/>
      <c r="MCZ95" s="126"/>
      <c r="MDA95" s="126"/>
      <c r="MDB95" s="126"/>
      <c r="MDC95" s="126"/>
      <c r="MDD95" s="126"/>
      <c r="MDE95" s="126"/>
      <c r="MDF95" s="126"/>
      <c r="MDG95" s="126"/>
      <c r="MDH95" s="126"/>
      <c r="MDI95" s="126"/>
      <c r="MDJ95" s="126"/>
      <c r="MDK95" s="126"/>
      <c r="MDL95" s="126"/>
      <c r="MDM95" s="126"/>
      <c r="MDN95" s="126"/>
      <c r="MDO95" s="126"/>
      <c r="MDP95" s="126"/>
      <c r="MDQ95" s="126"/>
      <c r="MDR95" s="126"/>
      <c r="MDS95" s="126"/>
      <c r="MDT95" s="126"/>
      <c r="MDU95" s="126"/>
      <c r="MDV95" s="126"/>
      <c r="MDW95" s="126"/>
      <c r="MDX95" s="126"/>
      <c r="MDY95" s="126"/>
      <c r="MDZ95" s="126"/>
      <c r="MEA95" s="126"/>
      <c r="MEB95" s="126"/>
      <c r="MEC95" s="126"/>
      <c r="MED95" s="126"/>
      <c r="MEE95" s="126"/>
      <c r="MEF95" s="126"/>
      <c r="MEG95" s="126"/>
      <c r="MEH95" s="126"/>
      <c r="MEI95" s="126"/>
      <c r="MEJ95" s="126"/>
      <c r="MEK95" s="126"/>
      <c r="MEL95" s="126"/>
      <c r="MEM95" s="126"/>
      <c r="MEN95" s="126"/>
      <c r="MEO95" s="126"/>
      <c r="MEP95" s="126"/>
      <c r="MEQ95" s="126"/>
      <c r="MER95" s="126"/>
      <c r="MES95" s="126"/>
      <c r="MET95" s="126"/>
      <c r="MEU95" s="126"/>
      <c r="MEV95" s="126"/>
      <c r="MEW95" s="126"/>
      <c r="MEX95" s="126"/>
      <c r="MEY95" s="126"/>
      <c r="MEZ95" s="126"/>
      <c r="MFA95" s="126"/>
      <c r="MFB95" s="126"/>
      <c r="MFC95" s="126"/>
      <c r="MFD95" s="126"/>
      <c r="MFE95" s="126"/>
      <c r="MFF95" s="126"/>
      <c r="MFG95" s="126"/>
      <c r="MFH95" s="126"/>
      <c r="MFI95" s="126"/>
      <c r="MFJ95" s="126"/>
      <c r="MFK95" s="126"/>
      <c r="MFL95" s="126"/>
      <c r="MFM95" s="126"/>
      <c r="MFN95" s="126"/>
      <c r="MFO95" s="126"/>
      <c r="MFP95" s="126"/>
      <c r="MFQ95" s="126"/>
      <c r="MFR95" s="126"/>
      <c r="MFS95" s="126"/>
      <c r="MFT95" s="126"/>
      <c r="MFU95" s="126"/>
      <c r="MFV95" s="126"/>
      <c r="MFW95" s="126"/>
      <c r="MFX95" s="126"/>
      <c r="MFY95" s="126"/>
      <c r="MFZ95" s="126"/>
      <c r="MGA95" s="126"/>
      <c r="MGB95" s="126"/>
      <c r="MGC95" s="126"/>
      <c r="MGD95" s="126"/>
      <c r="MGE95" s="126"/>
      <c r="MGF95" s="126"/>
      <c r="MGG95" s="126"/>
      <c r="MGH95" s="126"/>
      <c r="MGI95" s="126"/>
      <c r="MGJ95" s="126"/>
      <c r="MGK95" s="126"/>
      <c r="MGL95" s="126"/>
      <c r="MGM95" s="126"/>
      <c r="MGN95" s="126"/>
      <c r="MGO95" s="126"/>
      <c r="MGP95" s="126"/>
      <c r="MGQ95" s="126"/>
      <c r="MGR95" s="126"/>
      <c r="MGS95" s="126"/>
      <c r="MGT95" s="126"/>
      <c r="MGU95" s="126"/>
      <c r="MGV95" s="126"/>
      <c r="MGW95" s="126"/>
      <c r="MGX95" s="126"/>
      <c r="MGY95" s="126"/>
      <c r="MGZ95" s="126"/>
      <c r="MHA95" s="126"/>
      <c r="MHB95" s="126"/>
      <c r="MHC95" s="126"/>
      <c r="MHD95" s="126"/>
      <c r="MHE95" s="126"/>
      <c r="MHF95" s="126"/>
      <c r="MHG95" s="126"/>
      <c r="MHH95" s="126"/>
      <c r="MHI95" s="126"/>
      <c r="MHJ95" s="126"/>
      <c r="MHK95" s="126"/>
      <c r="MHL95" s="126"/>
      <c r="MHM95" s="126"/>
      <c r="MHN95" s="126"/>
      <c r="MHO95" s="126"/>
      <c r="MHP95" s="126"/>
      <c r="MHQ95" s="126"/>
      <c r="MHR95" s="126"/>
      <c r="MHS95" s="126"/>
      <c r="MHT95" s="126"/>
      <c r="MHU95" s="126"/>
      <c r="MHV95" s="126"/>
      <c r="MHW95" s="126"/>
      <c r="MHX95" s="126"/>
      <c r="MHY95" s="126"/>
      <c r="MHZ95" s="126"/>
      <c r="MIA95" s="126"/>
      <c r="MIB95" s="126"/>
      <c r="MIC95" s="126"/>
      <c r="MID95" s="126"/>
      <c r="MIE95" s="126"/>
      <c r="MIF95" s="126"/>
      <c r="MIG95" s="126"/>
      <c r="MIH95" s="126"/>
      <c r="MII95" s="126"/>
      <c r="MIJ95" s="126"/>
      <c r="MIK95" s="126"/>
      <c r="MIL95" s="126"/>
      <c r="MIM95" s="126"/>
      <c r="MIN95" s="126"/>
      <c r="MIO95" s="126"/>
      <c r="MIP95" s="126"/>
      <c r="MIQ95" s="126"/>
      <c r="MIR95" s="126"/>
      <c r="MIS95" s="126"/>
      <c r="MIT95" s="126"/>
      <c r="MIU95" s="126"/>
      <c r="MIV95" s="126"/>
      <c r="MIW95" s="126"/>
      <c r="MIX95" s="126"/>
      <c r="MIY95" s="126"/>
      <c r="MIZ95" s="126"/>
      <c r="MJA95" s="126"/>
      <c r="MJB95" s="126"/>
      <c r="MJC95" s="126"/>
      <c r="MJD95" s="126"/>
      <c r="MJE95" s="126"/>
      <c r="MJF95" s="126"/>
      <c r="MJG95" s="126"/>
      <c r="MJH95" s="126"/>
      <c r="MJI95" s="126"/>
      <c r="MJJ95" s="126"/>
      <c r="MJK95" s="126"/>
      <c r="MJL95" s="126"/>
      <c r="MJM95" s="126"/>
      <c r="MJN95" s="126"/>
      <c r="MJO95" s="126"/>
      <c r="MJP95" s="126"/>
      <c r="MJQ95" s="126"/>
      <c r="MJR95" s="126"/>
      <c r="MJS95" s="126"/>
      <c r="MJT95" s="126"/>
      <c r="MJU95" s="126"/>
      <c r="MJV95" s="126"/>
      <c r="MJW95" s="126"/>
      <c r="MJX95" s="126"/>
      <c r="MJY95" s="126"/>
      <c r="MJZ95" s="126"/>
      <c r="MKA95" s="126"/>
      <c r="MKB95" s="126"/>
      <c r="MKC95" s="126"/>
      <c r="MKD95" s="126"/>
      <c r="MKE95" s="126"/>
      <c r="MKF95" s="126"/>
      <c r="MKG95" s="126"/>
      <c r="MKH95" s="126"/>
      <c r="MKI95" s="126"/>
      <c r="MKJ95" s="126"/>
      <c r="MKK95" s="126"/>
      <c r="MKL95" s="126"/>
      <c r="MKM95" s="126"/>
      <c r="MKN95" s="126"/>
      <c r="MKO95" s="126"/>
      <c r="MKP95" s="126"/>
      <c r="MKQ95" s="126"/>
      <c r="MKR95" s="126"/>
      <c r="MKS95" s="126"/>
      <c r="MKT95" s="126"/>
      <c r="MKU95" s="126"/>
      <c r="MKV95" s="126"/>
      <c r="MKW95" s="126"/>
      <c r="MKX95" s="126"/>
      <c r="MKY95" s="126"/>
      <c r="MKZ95" s="126"/>
      <c r="MLA95" s="126"/>
      <c r="MLB95" s="126"/>
      <c r="MLC95" s="126"/>
      <c r="MLD95" s="126"/>
      <c r="MLE95" s="126"/>
      <c r="MLF95" s="126"/>
      <c r="MLG95" s="126"/>
      <c r="MLH95" s="126"/>
      <c r="MLI95" s="126"/>
      <c r="MLJ95" s="126"/>
      <c r="MLK95" s="126"/>
      <c r="MLL95" s="126"/>
      <c r="MLM95" s="126"/>
      <c r="MLN95" s="126"/>
      <c r="MLO95" s="126"/>
      <c r="MLP95" s="126"/>
      <c r="MLQ95" s="126"/>
      <c r="MLR95" s="126"/>
      <c r="MLS95" s="126"/>
      <c r="MLT95" s="126"/>
      <c r="MLU95" s="126"/>
      <c r="MLV95" s="126"/>
      <c r="MLW95" s="126"/>
      <c r="MLX95" s="126"/>
      <c r="MLY95" s="126"/>
      <c r="MLZ95" s="126"/>
      <c r="MMA95" s="126"/>
      <c r="MMB95" s="126"/>
      <c r="MMC95" s="126"/>
      <c r="MMD95" s="126"/>
      <c r="MME95" s="126"/>
      <c r="MMF95" s="126"/>
      <c r="MMG95" s="126"/>
      <c r="MMH95" s="126"/>
      <c r="MMI95" s="126"/>
      <c r="MMJ95" s="126"/>
      <c r="MMK95" s="126"/>
      <c r="MML95" s="126"/>
      <c r="MMM95" s="126"/>
      <c r="MMN95" s="126"/>
      <c r="MMO95" s="126"/>
      <c r="MMP95" s="126"/>
      <c r="MMQ95" s="126"/>
      <c r="MMR95" s="126"/>
      <c r="MMS95" s="126"/>
      <c r="MMT95" s="126"/>
      <c r="MMU95" s="126"/>
      <c r="MMV95" s="126"/>
      <c r="MMW95" s="126"/>
      <c r="MMX95" s="126"/>
      <c r="MMY95" s="126"/>
      <c r="MMZ95" s="126"/>
      <c r="MNA95" s="126"/>
      <c r="MNB95" s="126"/>
      <c r="MNC95" s="126"/>
      <c r="MND95" s="126"/>
      <c r="MNE95" s="126"/>
      <c r="MNF95" s="126"/>
      <c r="MNG95" s="126"/>
      <c r="MNH95" s="126"/>
      <c r="MNI95" s="126"/>
      <c r="MNJ95" s="126"/>
      <c r="MNK95" s="126"/>
      <c r="MNL95" s="126"/>
      <c r="MNM95" s="126"/>
      <c r="MNN95" s="126"/>
      <c r="MNO95" s="126"/>
      <c r="MNP95" s="126"/>
      <c r="MNQ95" s="126"/>
      <c r="MNR95" s="126"/>
      <c r="MNS95" s="126"/>
      <c r="MNT95" s="126"/>
      <c r="MNU95" s="126"/>
      <c r="MNV95" s="126"/>
      <c r="MNW95" s="126"/>
      <c r="MNX95" s="126"/>
      <c r="MNY95" s="126"/>
      <c r="MNZ95" s="126"/>
      <c r="MOA95" s="126"/>
      <c r="MOB95" s="126"/>
      <c r="MOC95" s="126"/>
      <c r="MOD95" s="126"/>
      <c r="MOE95" s="126"/>
      <c r="MOF95" s="126"/>
      <c r="MOG95" s="126"/>
      <c r="MOH95" s="126"/>
      <c r="MOI95" s="126"/>
      <c r="MOJ95" s="126"/>
      <c r="MOK95" s="126"/>
      <c r="MOL95" s="126"/>
      <c r="MOM95" s="126"/>
      <c r="MON95" s="126"/>
      <c r="MOO95" s="126"/>
      <c r="MOP95" s="126"/>
      <c r="MOQ95" s="126"/>
      <c r="MOR95" s="126"/>
      <c r="MOS95" s="126"/>
      <c r="MOT95" s="126"/>
      <c r="MOU95" s="126"/>
      <c r="MOV95" s="126"/>
      <c r="MOW95" s="126"/>
      <c r="MOX95" s="126"/>
      <c r="MOY95" s="126"/>
      <c r="MOZ95" s="126"/>
      <c r="MPA95" s="126"/>
      <c r="MPB95" s="126"/>
      <c r="MPC95" s="126"/>
      <c r="MPD95" s="126"/>
      <c r="MPE95" s="126"/>
      <c r="MPF95" s="126"/>
      <c r="MPG95" s="126"/>
      <c r="MPH95" s="126"/>
      <c r="MPI95" s="126"/>
      <c r="MPJ95" s="126"/>
      <c r="MPK95" s="126"/>
      <c r="MPL95" s="126"/>
      <c r="MPM95" s="126"/>
      <c r="MPN95" s="126"/>
      <c r="MPO95" s="126"/>
      <c r="MPP95" s="126"/>
      <c r="MPQ95" s="126"/>
      <c r="MPR95" s="126"/>
      <c r="MPS95" s="126"/>
      <c r="MPT95" s="126"/>
      <c r="MPU95" s="126"/>
      <c r="MPV95" s="126"/>
      <c r="MPW95" s="126"/>
      <c r="MPX95" s="126"/>
      <c r="MPY95" s="126"/>
      <c r="MPZ95" s="126"/>
      <c r="MQA95" s="126"/>
      <c r="MQB95" s="126"/>
      <c r="MQC95" s="126"/>
      <c r="MQD95" s="126"/>
      <c r="MQE95" s="126"/>
      <c r="MQF95" s="126"/>
      <c r="MQG95" s="126"/>
      <c r="MQH95" s="126"/>
      <c r="MQI95" s="126"/>
      <c r="MQJ95" s="126"/>
      <c r="MQK95" s="126"/>
      <c r="MQL95" s="126"/>
      <c r="MQM95" s="126"/>
      <c r="MQN95" s="126"/>
      <c r="MQO95" s="126"/>
      <c r="MQP95" s="126"/>
      <c r="MQQ95" s="126"/>
      <c r="MQR95" s="126"/>
      <c r="MQS95" s="126"/>
      <c r="MQT95" s="126"/>
      <c r="MQU95" s="126"/>
      <c r="MQV95" s="126"/>
      <c r="MQW95" s="126"/>
      <c r="MQX95" s="126"/>
      <c r="MQY95" s="126"/>
      <c r="MQZ95" s="126"/>
      <c r="MRA95" s="126"/>
      <c r="MRB95" s="126"/>
      <c r="MRC95" s="126"/>
      <c r="MRD95" s="126"/>
      <c r="MRE95" s="126"/>
      <c r="MRF95" s="126"/>
      <c r="MRG95" s="126"/>
      <c r="MRH95" s="126"/>
      <c r="MRI95" s="126"/>
      <c r="MRJ95" s="126"/>
      <c r="MRK95" s="126"/>
      <c r="MRL95" s="126"/>
      <c r="MRM95" s="126"/>
      <c r="MRN95" s="126"/>
      <c r="MRO95" s="126"/>
      <c r="MRP95" s="126"/>
      <c r="MRQ95" s="126"/>
      <c r="MRR95" s="126"/>
      <c r="MRS95" s="126"/>
      <c r="MRT95" s="126"/>
      <c r="MRU95" s="126"/>
      <c r="MRV95" s="126"/>
      <c r="MRW95" s="126"/>
      <c r="MRX95" s="126"/>
      <c r="MRY95" s="126"/>
      <c r="MRZ95" s="126"/>
      <c r="MSA95" s="126"/>
      <c r="MSB95" s="126"/>
      <c r="MSC95" s="126"/>
      <c r="MSD95" s="126"/>
      <c r="MSE95" s="126"/>
      <c r="MSF95" s="126"/>
      <c r="MSG95" s="126"/>
      <c r="MSH95" s="126"/>
      <c r="MSI95" s="126"/>
      <c r="MSJ95" s="126"/>
      <c r="MSK95" s="126"/>
      <c r="MSL95" s="126"/>
      <c r="MSM95" s="126"/>
      <c r="MSN95" s="126"/>
      <c r="MSO95" s="126"/>
      <c r="MSP95" s="126"/>
      <c r="MSQ95" s="126"/>
      <c r="MSR95" s="126"/>
      <c r="MSS95" s="126"/>
      <c r="MST95" s="126"/>
      <c r="MSU95" s="126"/>
      <c r="MSV95" s="126"/>
      <c r="MSW95" s="126"/>
      <c r="MSX95" s="126"/>
      <c r="MSY95" s="126"/>
      <c r="MSZ95" s="126"/>
      <c r="MTA95" s="126"/>
      <c r="MTB95" s="126"/>
      <c r="MTC95" s="126"/>
      <c r="MTD95" s="126"/>
      <c r="MTE95" s="126"/>
      <c r="MTF95" s="126"/>
      <c r="MTG95" s="126"/>
      <c r="MTH95" s="126"/>
      <c r="MTI95" s="126"/>
      <c r="MTJ95" s="126"/>
      <c r="MTK95" s="126"/>
      <c r="MTL95" s="126"/>
      <c r="MTM95" s="126"/>
      <c r="MTN95" s="126"/>
      <c r="MTO95" s="126"/>
      <c r="MTP95" s="126"/>
      <c r="MTQ95" s="126"/>
      <c r="MTR95" s="126"/>
      <c r="MTS95" s="126"/>
      <c r="MTT95" s="126"/>
      <c r="MTU95" s="126"/>
      <c r="MTV95" s="126"/>
      <c r="MTW95" s="126"/>
      <c r="MTX95" s="126"/>
      <c r="MTY95" s="126"/>
      <c r="MTZ95" s="126"/>
      <c r="MUA95" s="126"/>
      <c r="MUB95" s="126"/>
      <c r="MUC95" s="126"/>
      <c r="MUD95" s="126"/>
      <c r="MUE95" s="126"/>
      <c r="MUF95" s="126"/>
      <c r="MUG95" s="126"/>
      <c r="MUH95" s="126"/>
      <c r="MUI95" s="126"/>
      <c r="MUJ95" s="126"/>
      <c r="MUK95" s="126"/>
      <c r="MUL95" s="126"/>
      <c r="MUM95" s="126"/>
      <c r="MUN95" s="126"/>
      <c r="MUO95" s="126"/>
      <c r="MUP95" s="126"/>
      <c r="MUQ95" s="126"/>
      <c r="MUR95" s="126"/>
      <c r="MUS95" s="126"/>
      <c r="MUT95" s="126"/>
      <c r="MUU95" s="126"/>
      <c r="MUV95" s="126"/>
      <c r="MUW95" s="126"/>
      <c r="MUX95" s="126"/>
      <c r="MUY95" s="126"/>
      <c r="MUZ95" s="126"/>
      <c r="MVA95" s="126"/>
      <c r="MVB95" s="126"/>
      <c r="MVC95" s="126"/>
      <c r="MVD95" s="126"/>
      <c r="MVE95" s="126"/>
      <c r="MVF95" s="126"/>
      <c r="MVG95" s="126"/>
      <c r="MVH95" s="126"/>
      <c r="MVI95" s="126"/>
      <c r="MVJ95" s="126"/>
      <c r="MVK95" s="126"/>
      <c r="MVL95" s="126"/>
      <c r="MVM95" s="126"/>
      <c r="MVN95" s="126"/>
      <c r="MVO95" s="126"/>
      <c r="MVP95" s="126"/>
      <c r="MVQ95" s="126"/>
      <c r="MVR95" s="126"/>
      <c r="MVS95" s="126"/>
      <c r="MVT95" s="126"/>
      <c r="MVU95" s="126"/>
      <c r="MVV95" s="126"/>
      <c r="MVW95" s="126"/>
      <c r="MVX95" s="126"/>
      <c r="MVY95" s="126"/>
      <c r="MVZ95" s="126"/>
      <c r="MWA95" s="126"/>
      <c r="MWB95" s="126"/>
      <c r="MWC95" s="126"/>
      <c r="MWD95" s="126"/>
      <c r="MWE95" s="126"/>
      <c r="MWF95" s="126"/>
      <c r="MWG95" s="126"/>
      <c r="MWH95" s="126"/>
      <c r="MWI95" s="126"/>
      <c r="MWJ95" s="126"/>
      <c r="MWK95" s="126"/>
      <c r="MWL95" s="126"/>
      <c r="MWM95" s="126"/>
      <c r="MWN95" s="126"/>
      <c r="MWO95" s="126"/>
      <c r="MWP95" s="126"/>
      <c r="MWQ95" s="126"/>
      <c r="MWR95" s="126"/>
      <c r="MWS95" s="126"/>
      <c r="MWT95" s="126"/>
      <c r="MWU95" s="126"/>
      <c r="MWV95" s="126"/>
      <c r="MWW95" s="126"/>
      <c r="MWX95" s="126"/>
      <c r="MWY95" s="126"/>
      <c r="MWZ95" s="126"/>
      <c r="MXA95" s="126"/>
      <c r="MXB95" s="126"/>
      <c r="MXC95" s="126"/>
      <c r="MXD95" s="126"/>
      <c r="MXE95" s="126"/>
      <c r="MXF95" s="126"/>
      <c r="MXG95" s="126"/>
      <c r="MXH95" s="126"/>
      <c r="MXI95" s="126"/>
      <c r="MXJ95" s="126"/>
      <c r="MXK95" s="126"/>
      <c r="MXL95" s="126"/>
      <c r="MXM95" s="126"/>
      <c r="MXN95" s="126"/>
      <c r="MXO95" s="126"/>
      <c r="MXP95" s="126"/>
      <c r="MXQ95" s="126"/>
      <c r="MXR95" s="126"/>
      <c r="MXS95" s="126"/>
      <c r="MXT95" s="126"/>
      <c r="MXU95" s="126"/>
      <c r="MXV95" s="126"/>
      <c r="MXW95" s="126"/>
      <c r="MXX95" s="126"/>
      <c r="MXY95" s="126"/>
      <c r="MXZ95" s="126"/>
      <c r="MYA95" s="126"/>
      <c r="MYB95" s="126"/>
      <c r="MYC95" s="126"/>
      <c r="MYD95" s="126"/>
      <c r="MYE95" s="126"/>
      <c r="MYF95" s="126"/>
      <c r="MYG95" s="126"/>
      <c r="MYH95" s="126"/>
      <c r="MYI95" s="126"/>
      <c r="MYJ95" s="126"/>
      <c r="MYK95" s="126"/>
      <c r="MYL95" s="126"/>
      <c r="MYM95" s="126"/>
      <c r="MYN95" s="126"/>
      <c r="MYO95" s="126"/>
      <c r="MYP95" s="126"/>
      <c r="MYQ95" s="126"/>
      <c r="MYR95" s="126"/>
      <c r="MYS95" s="126"/>
      <c r="MYT95" s="126"/>
      <c r="MYU95" s="126"/>
      <c r="MYV95" s="126"/>
      <c r="MYW95" s="126"/>
      <c r="MYX95" s="126"/>
      <c r="MYY95" s="126"/>
      <c r="MYZ95" s="126"/>
      <c r="MZA95" s="126"/>
      <c r="MZB95" s="126"/>
      <c r="MZC95" s="126"/>
      <c r="MZD95" s="126"/>
      <c r="MZE95" s="126"/>
      <c r="MZF95" s="126"/>
      <c r="MZG95" s="126"/>
      <c r="MZH95" s="126"/>
      <c r="MZI95" s="126"/>
      <c r="MZJ95" s="126"/>
      <c r="MZK95" s="126"/>
      <c r="MZL95" s="126"/>
      <c r="MZM95" s="126"/>
      <c r="MZN95" s="126"/>
      <c r="MZO95" s="126"/>
      <c r="MZP95" s="126"/>
      <c r="MZQ95" s="126"/>
      <c r="MZR95" s="126"/>
      <c r="MZS95" s="126"/>
      <c r="MZT95" s="126"/>
      <c r="MZU95" s="126"/>
      <c r="MZV95" s="126"/>
      <c r="MZW95" s="126"/>
      <c r="MZX95" s="126"/>
      <c r="MZY95" s="126"/>
      <c r="MZZ95" s="126"/>
      <c r="NAA95" s="126"/>
      <c r="NAB95" s="126"/>
      <c r="NAC95" s="126"/>
      <c r="NAD95" s="126"/>
      <c r="NAE95" s="126"/>
      <c r="NAF95" s="126"/>
      <c r="NAG95" s="126"/>
      <c r="NAH95" s="126"/>
      <c r="NAI95" s="126"/>
      <c r="NAJ95" s="126"/>
      <c r="NAK95" s="126"/>
      <c r="NAL95" s="126"/>
      <c r="NAM95" s="126"/>
      <c r="NAN95" s="126"/>
      <c r="NAO95" s="126"/>
      <c r="NAP95" s="126"/>
      <c r="NAQ95" s="126"/>
      <c r="NAR95" s="126"/>
      <c r="NAS95" s="126"/>
      <c r="NAT95" s="126"/>
      <c r="NAU95" s="126"/>
      <c r="NAV95" s="126"/>
      <c r="NAW95" s="126"/>
      <c r="NAX95" s="126"/>
      <c r="NAY95" s="126"/>
      <c r="NAZ95" s="126"/>
      <c r="NBA95" s="126"/>
      <c r="NBB95" s="126"/>
      <c r="NBC95" s="126"/>
      <c r="NBD95" s="126"/>
      <c r="NBE95" s="126"/>
      <c r="NBF95" s="126"/>
      <c r="NBG95" s="126"/>
      <c r="NBH95" s="126"/>
      <c r="NBI95" s="126"/>
      <c r="NBJ95" s="126"/>
      <c r="NBK95" s="126"/>
      <c r="NBL95" s="126"/>
      <c r="NBM95" s="126"/>
      <c r="NBN95" s="126"/>
      <c r="NBO95" s="126"/>
      <c r="NBP95" s="126"/>
      <c r="NBQ95" s="126"/>
      <c r="NBR95" s="126"/>
      <c r="NBS95" s="126"/>
      <c r="NBT95" s="126"/>
      <c r="NBU95" s="126"/>
      <c r="NBV95" s="126"/>
      <c r="NBW95" s="126"/>
      <c r="NBX95" s="126"/>
      <c r="NBY95" s="126"/>
      <c r="NBZ95" s="126"/>
      <c r="NCA95" s="126"/>
      <c r="NCB95" s="126"/>
      <c r="NCC95" s="126"/>
      <c r="NCD95" s="126"/>
      <c r="NCE95" s="126"/>
      <c r="NCF95" s="126"/>
      <c r="NCG95" s="126"/>
      <c r="NCH95" s="126"/>
      <c r="NCI95" s="126"/>
      <c r="NCJ95" s="126"/>
      <c r="NCK95" s="126"/>
      <c r="NCL95" s="126"/>
      <c r="NCM95" s="126"/>
      <c r="NCN95" s="126"/>
      <c r="NCO95" s="126"/>
      <c r="NCP95" s="126"/>
      <c r="NCQ95" s="126"/>
      <c r="NCR95" s="126"/>
      <c r="NCS95" s="126"/>
      <c r="NCT95" s="126"/>
      <c r="NCU95" s="126"/>
      <c r="NCV95" s="126"/>
      <c r="NCW95" s="126"/>
      <c r="NCX95" s="126"/>
      <c r="NCY95" s="126"/>
      <c r="NCZ95" s="126"/>
      <c r="NDA95" s="126"/>
      <c r="NDB95" s="126"/>
      <c r="NDC95" s="126"/>
      <c r="NDD95" s="126"/>
      <c r="NDE95" s="126"/>
      <c r="NDF95" s="126"/>
      <c r="NDG95" s="126"/>
      <c r="NDH95" s="126"/>
      <c r="NDI95" s="126"/>
      <c r="NDJ95" s="126"/>
      <c r="NDK95" s="126"/>
      <c r="NDL95" s="126"/>
      <c r="NDM95" s="126"/>
      <c r="NDN95" s="126"/>
      <c r="NDO95" s="126"/>
      <c r="NDP95" s="126"/>
      <c r="NDQ95" s="126"/>
      <c r="NDR95" s="126"/>
      <c r="NDS95" s="126"/>
      <c r="NDT95" s="126"/>
      <c r="NDU95" s="126"/>
      <c r="NDV95" s="126"/>
      <c r="NDW95" s="126"/>
      <c r="NDX95" s="126"/>
      <c r="NDY95" s="126"/>
      <c r="NDZ95" s="126"/>
      <c r="NEA95" s="126"/>
      <c r="NEB95" s="126"/>
      <c r="NEC95" s="126"/>
      <c r="NED95" s="126"/>
      <c r="NEE95" s="126"/>
      <c r="NEF95" s="126"/>
      <c r="NEG95" s="126"/>
      <c r="NEH95" s="126"/>
      <c r="NEI95" s="126"/>
      <c r="NEJ95" s="126"/>
      <c r="NEK95" s="126"/>
      <c r="NEL95" s="126"/>
      <c r="NEM95" s="126"/>
      <c r="NEN95" s="126"/>
      <c r="NEO95" s="126"/>
      <c r="NEP95" s="126"/>
      <c r="NEQ95" s="126"/>
      <c r="NER95" s="126"/>
      <c r="NES95" s="126"/>
      <c r="NET95" s="126"/>
      <c r="NEU95" s="126"/>
      <c r="NEV95" s="126"/>
      <c r="NEW95" s="126"/>
      <c r="NEX95" s="126"/>
      <c r="NEY95" s="126"/>
      <c r="NEZ95" s="126"/>
      <c r="NFA95" s="126"/>
      <c r="NFB95" s="126"/>
      <c r="NFC95" s="126"/>
      <c r="NFD95" s="126"/>
      <c r="NFE95" s="126"/>
      <c r="NFF95" s="126"/>
      <c r="NFG95" s="126"/>
      <c r="NFH95" s="126"/>
      <c r="NFI95" s="126"/>
      <c r="NFJ95" s="126"/>
      <c r="NFK95" s="126"/>
      <c r="NFL95" s="126"/>
      <c r="NFM95" s="126"/>
      <c r="NFN95" s="126"/>
      <c r="NFO95" s="126"/>
      <c r="NFP95" s="126"/>
      <c r="NFQ95" s="126"/>
      <c r="NFR95" s="126"/>
      <c r="NFS95" s="126"/>
      <c r="NFT95" s="126"/>
      <c r="NFU95" s="126"/>
      <c r="NFV95" s="126"/>
      <c r="NFW95" s="126"/>
      <c r="NFX95" s="126"/>
      <c r="NFY95" s="126"/>
      <c r="NFZ95" s="126"/>
      <c r="NGA95" s="126"/>
      <c r="NGB95" s="126"/>
      <c r="NGC95" s="126"/>
      <c r="NGD95" s="126"/>
      <c r="NGE95" s="126"/>
      <c r="NGF95" s="126"/>
      <c r="NGG95" s="126"/>
      <c r="NGH95" s="126"/>
      <c r="NGI95" s="126"/>
      <c r="NGJ95" s="126"/>
      <c r="NGK95" s="126"/>
      <c r="NGL95" s="126"/>
      <c r="NGM95" s="126"/>
      <c r="NGN95" s="126"/>
      <c r="NGO95" s="126"/>
      <c r="NGP95" s="126"/>
      <c r="NGQ95" s="126"/>
      <c r="NGR95" s="126"/>
      <c r="NGS95" s="126"/>
      <c r="NGT95" s="126"/>
      <c r="NGU95" s="126"/>
      <c r="NGV95" s="126"/>
      <c r="NGW95" s="126"/>
      <c r="NGX95" s="126"/>
      <c r="NGY95" s="126"/>
      <c r="NGZ95" s="126"/>
      <c r="NHA95" s="126"/>
      <c r="NHB95" s="126"/>
      <c r="NHC95" s="126"/>
      <c r="NHD95" s="126"/>
      <c r="NHE95" s="126"/>
      <c r="NHF95" s="126"/>
      <c r="NHG95" s="126"/>
      <c r="NHH95" s="126"/>
      <c r="NHI95" s="126"/>
      <c r="NHJ95" s="126"/>
      <c r="NHK95" s="126"/>
      <c r="NHL95" s="126"/>
      <c r="NHM95" s="126"/>
      <c r="NHN95" s="126"/>
      <c r="NHO95" s="126"/>
      <c r="NHP95" s="126"/>
      <c r="NHQ95" s="126"/>
      <c r="NHR95" s="126"/>
      <c r="NHS95" s="126"/>
      <c r="NHT95" s="126"/>
      <c r="NHU95" s="126"/>
      <c r="NHV95" s="126"/>
      <c r="NHW95" s="126"/>
      <c r="NHX95" s="126"/>
      <c r="NHY95" s="126"/>
      <c r="NHZ95" s="126"/>
      <c r="NIA95" s="126"/>
      <c r="NIB95" s="126"/>
      <c r="NIC95" s="126"/>
      <c r="NID95" s="126"/>
      <c r="NIE95" s="126"/>
      <c r="NIF95" s="126"/>
      <c r="NIG95" s="126"/>
      <c r="NIH95" s="126"/>
      <c r="NII95" s="126"/>
      <c r="NIJ95" s="126"/>
      <c r="NIK95" s="126"/>
      <c r="NIL95" s="126"/>
      <c r="NIM95" s="126"/>
      <c r="NIN95" s="126"/>
      <c r="NIO95" s="126"/>
      <c r="NIP95" s="126"/>
      <c r="NIQ95" s="126"/>
      <c r="NIR95" s="126"/>
      <c r="NIS95" s="126"/>
      <c r="NIT95" s="126"/>
      <c r="NIU95" s="126"/>
      <c r="NIV95" s="126"/>
      <c r="NIW95" s="126"/>
      <c r="NIX95" s="126"/>
      <c r="NIY95" s="126"/>
      <c r="NIZ95" s="126"/>
      <c r="NJA95" s="126"/>
      <c r="NJB95" s="126"/>
      <c r="NJC95" s="126"/>
      <c r="NJD95" s="126"/>
      <c r="NJE95" s="126"/>
      <c r="NJF95" s="126"/>
      <c r="NJG95" s="126"/>
      <c r="NJH95" s="126"/>
      <c r="NJI95" s="126"/>
      <c r="NJJ95" s="126"/>
      <c r="NJK95" s="126"/>
      <c r="NJL95" s="126"/>
      <c r="NJM95" s="126"/>
      <c r="NJN95" s="126"/>
      <c r="NJO95" s="126"/>
      <c r="NJP95" s="126"/>
      <c r="NJQ95" s="126"/>
      <c r="NJR95" s="126"/>
      <c r="NJS95" s="126"/>
      <c r="NJT95" s="126"/>
      <c r="NJU95" s="126"/>
      <c r="NJV95" s="126"/>
      <c r="NJW95" s="126"/>
      <c r="NJX95" s="126"/>
      <c r="NJY95" s="126"/>
      <c r="NJZ95" s="126"/>
      <c r="NKA95" s="126"/>
      <c r="NKB95" s="126"/>
      <c r="NKC95" s="126"/>
      <c r="NKD95" s="126"/>
      <c r="NKE95" s="126"/>
      <c r="NKF95" s="126"/>
      <c r="NKG95" s="126"/>
      <c r="NKH95" s="126"/>
      <c r="NKI95" s="126"/>
      <c r="NKJ95" s="126"/>
      <c r="NKK95" s="126"/>
      <c r="NKL95" s="126"/>
      <c r="NKM95" s="126"/>
      <c r="NKN95" s="126"/>
      <c r="NKO95" s="126"/>
      <c r="NKP95" s="126"/>
      <c r="NKQ95" s="126"/>
      <c r="NKR95" s="126"/>
      <c r="NKS95" s="126"/>
      <c r="NKT95" s="126"/>
      <c r="NKU95" s="126"/>
      <c r="NKV95" s="126"/>
      <c r="NKW95" s="126"/>
      <c r="NKX95" s="126"/>
      <c r="NKY95" s="126"/>
      <c r="NKZ95" s="126"/>
      <c r="NLA95" s="126"/>
      <c r="NLB95" s="126"/>
      <c r="NLC95" s="126"/>
      <c r="NLD95" s="126"/>
      <c r="NLE95" s="126"/>
      <c r="NLF95" s="126"/>
      <c r="NLG95" s="126"/>
      <c r="NLH95" s="126"/>
      <c r="NLI95" s="126"/>
      <c r="NLJ95" s="126"/>
      <c r="NLK95" s="126"/>
      <c r="NLL95" s="126"/>
      <c r="NLM95" s="126"/>
      <c r="NLN95" s="126"/>
      <c r="NLO95" s="126"/>
      <c r="NLP95" s="126"/>
      <c r="NLQ95" s="126"/>
      <c r="NLR95" s="126"/>
      <c r="NLS95" s="126"/>
      <c r="NLT95" s="126"/>
      <c r="NLU95" s="126"/>
      <c r="NLV95" s="126"/>
      <c r="NLW95" s="126"/>
      <c r="NLX95" s="126"/>
      <c r="NLY95" s="126"/>
      <c r="NLZ95" s="126"/>
      <c r="NMA95" s="126"/>
      <c r="NMB95" s="126"/>
      <c r="NMC95" s="126"/>
      <c r="NMD95" s="126"/>
      <c r="NME95" s="126"/>
      <c r="NMF95" s="126"/>
      <c r="NMG95" s="126"/>
      <c r="NMH95" s="126"/>
      <c r="NMI95" s="126"/>
      <c r="NMJ95" s="126"/>
      <c r="NMK95" s="126"/>
      <c r="NML95" s="126"/>
      <c r="NMM95" s="126"/>
      <c r="NMN95" s="126"/>
      <c r="NMO95" s="126"/>
      <c r="NMP95" s="126"/>
      <c r="NMQ95" s="126"/>
      <c r="NMR95" s="126"/>
      <c r="NMS95" s="126"/>
      <c r="NMT95" s="126"/>
      <c r="NMU95" s="126"/>
      <c r="NMV95" s="126"/>
      <c r="NMW95" s="126"/>
      <c r="NMX95" s="126"/>
      <c r="NMY95" s="126"/>
      <c r="NMZ95" s="126"/>
      <c r="NNA95" s="126"/>
      <c r="NNB95" s="126"/>
      <c r="NNC95" s="126"/>
      <c r="NND95" s="126"/>
      <c r="NNE95" s="126"/>
      <c r="NNF95" s="126"/>
      <c r="NNG95" s="126"/>
      <c r="NNH95" s="126"/>
      <c r="NNI95" s="126"/>
      <c r="NNJ95" s="126"/>
      <c r="NNK95" s="126"/>
      <c r="NNL95" s="126"/>
      <c r="NNM95" s="126"/>
      <c r="NNN95" s="126"/>
      <c r="NNO95" s="126"/>
      <c r="NNP95" s="126"/>
      <c r="NNQ95" s="126"/>
      <c r="NNR95" s="126"/>
      <c r="NNS95" s="126"/>
      <c r="NNT95" s="126"/>
      <c r="NNU95" s="126"/>
      <c r="NNV95" s="126"/>
      <c r="NNW95" s="126"/>
      <c r="NNX95" s="126"/>
      <c r="NNY95" s="126"/>
      <c r="NNZ95" s="126"/>
      <c r="NOA95" s="126"/>
      <c r="NOB95" s="126"/>
      <c r="NOC95" s="126"/>
      <c r="NOD95" s="126"/>
      <c r="NOE95" s="126"/>
      <c r="NOF95" s="126"/>
      <c r="NOG95" s="126"/>
      <c r="NOH95" s="126"/>
      <c r="NOI95" s="126"/>
      <c r="NOJ95" s="126"/>
      <c r="NOK95" s="126"/>
      <c r="NOL95" s="126"/>
      <c r="NOM95" s="126"/>
      <c r="NON95" s="126"/>
      <c r="NOO95" s="126"/>
      <c r="NOP95" s="126"/>
      <c r="NOQ95" s="126"/>
      <c r="NOR95" s="126"/>
      <c r="NOS95" s="126"/>
      <c r="NOT95" s="126"/>
      <c r="NOU95" s="126"/>
      <c r="NOV95" s="126"/>
      <c r="NOW95" s="126"/>
      <c r="NOX95" s="126"/>
      <c r="NOY95" s="126"/>
      <c r="NOZ95" s="126"/>
      <c r="NPA95" s="126"/>
      <c r="NPB95" s="126"/>
      <c r="NPC95" s="126"/>
      <c r="NPD95" s="126"/>
      <c r="NPE95" s="126"/>
      <c r="NPF95" s="126"/>
      <c r="NPG95" s="126"/>
      <c r="NPH95" s="126"/>
      <c r="NPI95" s="126"/>
      <c r="NPJ95" s="126"/>
      <c r="NPK95" s="126"/>
      <c r="NPL95" s="126"/>
      <c r="NPM95" s="126"/>
      <c r="NPN95" s="126"/>
      <c r="NPO95" s="126"/>
      <c r="NPP95" s="126"/>
      <c r="NPQ95" s="126"/>
      <c r="NPR95" s="126"/>
      <c r="NPS95" s="126"/>
      <c r="NPT95" s="126"/>
      <c r="NPU95" s="126"/>
      <c r="NPV95" s="126"/>
      <c r="NPW95" s="126"/>
      <c r="NPX95" s="126"/>
      <c r="NPY95" s="126"/>
      <c r="NPZ95" s="126"/>
      <c r="NQA95" s="126"/>
      <c r="NQB95" s="126"/>
      <c r="NQC95" s="126"/>
      <c r="NQD95" s="126"/>
      <c r="NQE95" s="126"/>
      <c r="NQF95" s="126"/>
      <c r="NQG95" s="126"/>
      <c r="NQH95" s="126"/>
      <c r="NQI95" s="126"/>
      <c r="NQJ95" s="126"/>
      <c r="NQK95" s="126"/>
      <c r="NQL95" s="126"/>
      <c r="NQM95" s="126"/>
      <c r="NQN95" s="126"/>
      <c r="NQO95" s="126"/>
      <c r="NQP95" s="126"/>
      <c r="NQQ95" s="126"/>
      <c r="NQR95" s="126"/>
      <c r="NQS95" s="126"/>
      <c r="NQT95" s="126"/>
      <c r="NQU95" s="126"/>
      <c r="NQV95" s="126"/>
      <c r="NQW95" s="126"/>
      <c r="NQX95" s="126"/>
      <c r="NQY95" s="126"/>
      <c r="NQZ95" s="126"/>
      <c r="NRA95" s="126"/>
      <c r="NRB95" s="126"/>
      <c r="NRC95" s="126"/>
      <c r="NRD95" s="126"/>
      <c r="NRE95" s="126"/>
      <c r="NRF95" s="126"/>
      <c r="NRG95" s="126"/>
      <c r="NRH95" s="126"/>
      <c r="NRI95" s="126"/>
      <c r="NRJ95" s="126"/>
      <c r="NRK95" s="126"/>
      <c r="NRL95" s="126"/>
      <c r="NRM95" s="126"/>
      <c r="NRN95" s="126"/>
      <c r="NRO95" s="126"/>
      <c r="NRP95" s="126"/>
      <c r="NRQ95" s="126"/>
      <c r="NRR95" s="126"/>
      <c r="NRS95" s="126"/>
      <c r="NRT95" s="126"/>
      <c r="NRU95" s="126"/>
      <c r="NRV95" s="126"/>
      <c r="NRW95" s="126"/>
      <c r="NRX95" s="126"/>
      <c r="NRY95" s="126"/>
      <c r="NRZ95" s="126"/>
      <c r="NSA95" s="126"/>
      <c r="NSB95" s="126"/>
      <c r="NSC95" s="126"/>
      <c r="NSD95" s="126"/>
      <c r="NSE95" s="126"/>
      <c r="NSF95" s="126"/>
      <c r="NSG95" s="126"/>
      <c r="NSH95" s="126"/>
      <c r="NSI95" s="126"/>
      <c r="NSJ95" s="126"/>
      <c r="NSK95" s="126"/>
      <c r="NSL95" s="126"/>
      <c r="NSM95" s="126"/>
      <c r="NSN95" s="126"/>
      <c r="NSO95" s="126"/>
      <c r="NSP95" s="126"/>
      <c r="NSQ95" s="126"/>
      <c r="NSR95" s="126"/>
      <c r="NSS95" s="126"/>
      <c r="NST95" s="126"/>
      <c r="NSU95" s="126"/>
      <c r="NSV95" s="126"/>
      <c r="NSW95" s="126"/>
      <c r="NSX95" s="126"/>
      <c r="NSY95" s="126"/>
      <c r="NSZ95" s="126"/>
      <c r="NTA95" s="126"/>
      <c r="NTB95" s="126"/>
      <c r="NTC95" s="126"/>
      <c r="NTD95" s="126"/>
      <c r="NTE95" s="126"/>
      <c r="NTF95" s="126"/>
      <c r="NTG95" s="126"/>
      <c r="NTH95" s="126"/>
      <c r="NTI95" s="126"/>
      <c r="NTJ95" s="126"/>
      <c r="NTK95" s="126"/>
      <c r="NTL95" s="126"/>
      <c r="NTM95" s="126"/>
      <c r="NTN95" s="126"/>
      <c r="NTO95" s="126"/>
      <c r="NTP95" s="126"/>
      <c r="NTQ95" s="126"/>
      <c r="NTR95" s="126"/>
      <c r="NTS95" s="126"/>
      <c r="NTT95" s="126"/>
      <c r="NTU95" s="126"/>
      <c r="NTV95" s="126"/>
      <c r="NTW95" s="126"/>
      <c r="NTX95" s="126"/>
      <c r="NTY95" s="126"/>
      <c r="NTZ95" s="126"/>
      <c r="NUA95" s="126"/>
      <c r="NUB95" s="126"/>
      <c r="NUC95" s="126"/>
      <c r="NUD95" s="126"/>
      <c r="NUE95" s="126"/>
      <c r="NUF95" s="126"/>
      <c r="NUG95" s="126"/>
      <c r="NUH95" s="126"/>
      <c r="NUI95" s="126"/>
      <c r="NUJ95" s="126"/>
      <c r="NUK95" s="126"/>
      <c r="NUL95" s="126"/>
      <c r="NUM95" s="126"/>
      <c r="NUN95" s="126"/>
      <c r="NUO95" s="126"/>
      <c r="NUP95" s="126"/>
      <c r="NUQ95" s="126"/>
      <c r="NUR95" s="126"/>
      <c r="NUS95" s="126"/>
      <c r="NUT95" s="126"/>
      <c r="NUU95" s="126"/>
      <c r="NUV95" s="126"/>
      <c r="NUW95" s="126"/>
      <c r="NUX95" s="126"/>
      <c r="NUY95" s="126"/>
      <c r="NUZ95" s="126"/>
      <c r="NVA95" s="126"/>
      <c r="NVB95" s="126"/>
      <c r="NVC95" s="126"/>
      <c r="NVD95" s="126"/>
      <c r="NVE95" s="126"/>
      <c r="NVF95" s="126"/>
      <c r="NVG95" s="126"/>
      <c r="NVH95" s="126"/>
      <c r="NVI95" s="126"/>
      <c r="NVJ95" s="126"/>
      <c r="NVK95" s="126"/>
      <c r="NVL95" s="126"/>
      <c r="NVM95" s="126"/>
      <c r="NVN95" s="126"/>
      <c r="NVO95" s="126"/>
      <c r="NVP95" s="126"/>
      <c r="NVQ95" s="126"/>
      <c r="NVR95" s="126"/>
      <c r="NVS95" s="126"/>
      <c r="NVT95" s="126"/>
      <c r="NVU95" s="126"/>
      <c r="NVV95" s="126"/>
      <c r="NVW95" s="126"/>
      <c r="NVX95" s="126"/>
      <c r="NVY95" s="126"/>
      <c r="NVZ95" s="126"/>
      <c r="NWA95" s="126"/>
      <c r="NWB95" s="126"/>
      <c r="NWC95" s="126"/>
      <c r="NWD95" s="126"/>
      <c r="NWE95" s="126"/>
      <c r="NWF95" s="126"/>
      <c r="NWG95" s="126"/>
      <c r="NWH95" s="126"/>
      <c r="NWI95" s="126"/>
      <c r="NWJ95" s="126"/>
      <c r="NWK95" s="126"/>
      <c r="NWL95" s="126"/>
      <c r="NWM95" s="126"/>
      <c r="NWN95" s="126"/>
      <c r="NWO95" s="126"/>
      <c r="NWP95" s="126"/>
      <c r="NWQ95" s="126"/>
      <c r="NWR95" s="126"/>
      <c r="NWS95" s="126"/>
      <c r="NWT95" s="126"/>
      <c r="NWU95" s="126"/>
      <c r="NWV95" s="126"/>
      <c r="NWW95" s="126"/>
      <c r="NWX95" s="126"/>
      <c r="NWY95" s="126"/>
      <c r="NWZ95" s="126"/>
      <c r="NXA95" s="126"/>
      <c r="NXB95" s="126"/>
      <c r="NXC95" s="126"/>
      <c r="NXD95" s="126"/>
      <c r="NXE95" s="126"/>
      <c r="NXF95" s="126"/>
      <c r="NXG95" s="126"/>
      <c r="NXH95" s="126"/>
      <c r="NXI95" s="126"/>
      <c r="NXJ95" s="126"/>
      <c r="NXK95" s="126"/>
      <c r="NXL95" s="126"/>
      <c r="NXM95" s="126"/>
      <c r="NXN95" s="126"/>
      <c r="NXO95" s="126"/>
      <c r="NXP95" s="126"/>
      <c r="NXQ95" s="126"/>
      <c r="NXR95" s="126"/>
      <c r="NXS95" s="126"/>
      <c r="NXT95" s="126"/>
      <c r="NXU95" s="126"/>
      <c r="NXV95" s="126"/>
      <c r="NXW95" s="126"/>
      <c r="NXX95" s="126"/>
      <c r="NXY95" s="126"/>
      <c r="NXZ95" s="126"/>
      <c r="NYA95" s="126"/>
      <c r="NYB95" s="126"/>
      <c r="NYC95" s="126"/>
      <c r="NYD95" s="126"/>
      <c r="NYE95" s="126"/>
      <c r="NYF95" s="126"/>
      <c r="NYG95" s="126"/>
      <c r="NYH95" s="126"/>
      <c r="NYI95" s="126"/>
      <c r="NYJ95" s="126"/>
      <c r="NYK95" s="126"/>
      <c r="NYL95" s="126"/>
      <c r="NYM95" s="126"/>
      <c r="NYN95" s="126"/>
      <c r="NYO95" s="126"/>
      <c r="NYP95" s="126"/>
      <c r="NYQ95" s="126"/>
      <c r="NYR95" s="126"/>
      <c r="NYS95" s="126"/>
      <c r="NYT95" s="126"/>
      <c r="NYU95" s="126"/>
      <c r="NYV95" s="126"/>
      <c r="NYW95" s="126"/>
      <c r="NYX95" s="126"/>
      <c r="NYY95" s="126"/>
      <c r="NYZ95" s="126"/>
      <c r="NZA95" s="126"/>
      <c r="NZB95" s="126"/>
      <c r="NZC95" s="126"/>
      <c r="NZD95" s="126"/>
      <c r="NZE95" s="126"/>
      <c r="NZF95" s="126"/>
      <c r="NZG95" s="126"/>
      <c r="NZH95" s="126"/>
      <c r="NZI95" s="126"/>
      <c r="NZJ95" s="126"/>
      <c r="NZK95" s="126"/>
      <c r="NZL95" s="126"/>
      <c r="NZM95" s="126"/>
      <c r="NZN95" s="126"/>
      <c r="NZO95" s="126"/>
      <c r="NZP95" s="126"/>
      <c r="NZQ95" s="126"/>
      <c r="NZR95" s="126"/>
      <c r="NZS95" s="126"/>
      <c r="NZT95" s="126"/>
      <c r="NZU95" s="126"/>
      <c r="NZV95" s="126"/>
      <c r="NZW95" s="126"/>
      <c r="NZX95" s="126"/>
      <c r="NZY95" s="126"/>
      <c r="NZZ95" s="126"/>
      <c r="OAA95" s="126"/>
      <c r="OAB95" s="126"/>
      <c r="OAC95" s="126"/>
      <c r="OAD95" s="126"/>
      <c r="OAE95" s="126"/>
      <c r="OAF95" s="126"/>
      <c r="OAG95" s="126"/>
      <c r="OAH95" s="126"/>
      <c r="OAI95" s="126"/>
      <c r="OAJ95" s="126"/>
      <c r="OAK95" s="126"/>
      <c r="OAL95" s="126"/>
      <c r="OAM95" s="126"/>
      <c r="OAN95" s="126"/>
      <c r="OAO95" s="126"/>
      <c r="OAP95" s="126"/>
      <c r="OAQ95" s="126"/>
      <c r="OAR95" s="126"/>
      <c r="OAS95" s="126"/>
      <c r="OAT95" s="126"/>
      <c r="OAU95" s="126"/>
      <c r="OAV95" s="126"/>
      <c r="OAW95" s="126"/>
      <c r="OAX95" s="126"/>
      <c r="OAY95" s="126"/>
      <c r="OAZ95" s="126"/>
      <c r="OBA95" s="126"/>
      <c r="OBB95" s="126"/>
      <c r="OBC95" s="126"/>
      <c r="OBD95" s="126"/>
      <c r="OBE95" s="126"/>
      <c r="OBF95" s="126"/>
      <c r="OBG95" s="126"/>
      <c r="OBH95" s="126"/>
      <c r="OBI95" s="126"/>
      <c r="OBJ95" s="126"/>
      <c r="OBK95" s="126"/>
      <c r="OBL95" s="126"/>
      <c r="OBM95" s="126"/>
      <c r="OBN95" s="126"/>
      <c r="OBO95" s="126"/>
      <c r="OBP95" s="126"/>
      <c r="OBQ95" s="126"/>
      <c r="OBR95" s="126"/>
      <c r="OBS95" s="126"/>
      <c r="OBT95" s="126"/>
      <c r="OBU95" s="126"/>
      <c r="OBV95" s="126"/>
      <c r="OBW95" s="126"/>
      <c r="OBX95" s="126"/>
      <c r="OBY95" s="126"/>
      <c r="OBZ95" s="126"/>
      <c r="OCA95" s="126"/>
      <c r="OCB95" s="126"/>
      <c r="OCC95" s="126"/>
      <c r="OCD95" s="126"/>
      <c r="OCE95" s="126"/>
      <c r="OCF95" s="126"/>
      <c r="OCG95" s="126"/>
      <c r="OCH95" s="126"/>
      <c r="OCI95" s="126"/>
      <c r="OCJ95" s="126"/>
      <c r="OCK95" s="126"/>
      <c r="OCL95" s="126"/>
      <c r="OCM95" s="126"/>
      <c r="OCN95" s="126"/>
      <c r="OCO95" s="126"/>
      <c r="OCP95" s="126"/>
      <c r="OCQ95" s="126"/>
      <c r="OCR95" s="126"/>
      <c r="OCS95" s="126"/>
      <c r="OCT95" s="126"/>
      <c r="OCU95" s="126"/>
      <c r="OCV95" s="126"/>
      <c r="OCW95" s="126"/>
      <c r="OCX95" s="126"/>
      <c r="OCY95" s="126"/>
      <c r="OCZ95" s="126"/>
      <c r="ODA95" s="126"/>
      <c r="ODB95" s="126"/>
      <c r="ODC95" s="126"/>
      <c r="ODD95" s="126"/>
      <c r="ODE95" s="126"/>
      <c r="ODF95" s="126"/>
      <c r="ODG95" s="126"/>
      <c r="ODH95" s="126"/>
      <c r="ODI95" s="126"/>
      <c r="ODJ95" s="126"/>
      <c r="ODK95" s="126"/>
      <c r="ODL95" s="126"/>
      <c r="ODM95" s="126"/>
      <c r="ODN95" s="126"/>
      <c r="ODO95" s="126"/>
      <c r="ODP95" s="126"/>
      <c r="ODQ95" s="126"/>
      <c r="ODR95" s="126"/>
      <c r="ODS95" s="126"/>
      <c r="ODT95" s="126"/>
      <c r="ODU95" s="126"/>
      <c r="ODV95" s="126"/>
      <c r="ODW95" s="126"/>
      <c r="ODX95" s="126"/>
      <c r="ODY95" s="126"/>
      <c r="ODZ95" s="126"/>
      <c r="OEA95" s="126"/>
      <c r="OEB95" s="126"/>
      <c r="OEC95" s="126"/>
      <c r="OED95" s="126"/>
      <c r="OEE95" s="126"/>
      <c r="OEF95" s="126"/>
      <c r="OEG95" s="126"/>
      <c r="OEH95" s="126"/>
      <c r="OEI95" s="126"/>
      <c r="OEJ95" s="126"/>
      <c r="OEK95" s="126"/>
      <c r="OEL95" s="126"/>
      <c r="OEM95" s="126"/>
      <c r="OEN95" s="126"/>
      <c r="OEO95" s="126"/>
      <c r="OEP95" s="126"/>
      <c r="OEQ95" s="126"/>
      <c r="OER95" s="126"/>
      <c r="OES95" s="126"/>
      <c r="OET95" s="126"/>
      <c r="OEU95" s="126"/>
      <c r="OEV95" s="126"/>
      <c r="OEW95" s="126"/>
      <c r="OEX95" s="126"/>
      <c r="OEY95" s="126"/>
      <c r="OEZ95" s="126"/>
      <c r="OFA95" s="126"/>
      <c r="OFB95" s="126"/>
      <c r="OFC95" s="126"/>
      <c r="OFD95" s="126"/>
      <c r="OFE95" s="126"/>
      <c r="OFF95" s="126"/>
      <c r="OFG95" s="126"/>
      <c r="OFH95" s="126"/>
      <c r="OFI95" s="126"/>
      <c r="OFJ95" s="126"/>
      <c r="OFK95" s="126"/>
      <c r="OFL95" s="126"/>
      <c r="OFM95" s="126"/>
      <c r="OFN95" s="126"/>
      <c r="OFO95" s="126"/>
      <c r="OFP95" s="126"/>
      <c r="OFQ95" s="126"/>
      <c r="OFR95" s="126"/>
      <c r="OFS95" s="126"/>
      <c r="OFT95" s="126"/>
      <c r="OFU95" s="126"/>
      <c r="OFV95" s="126"/>
      <c r="OFW95" s="126"/>
      <c r="OFX95" s="126"/>
      <c r="OFY95" s="126"/>
      <c r="OFZ95" s="126"/>
      <c r="OGA95" s="126"/>
      <c r="OGB95" s="126"/>
      <c r="OGC95" s="126"/>
      <c r="OGD95" s="126"/>
      <c r="OGE95" s="126"/>
      <c r="OGF95" s="126"/>
      <c r="OGG95" s="126"/>
      <c r="OGH95" s="126"/>
      <c r="OGI95" s="126"/>
      <c r="OGJ95" s="126"/>
      <c r="OGK95" s="126"/>
      <c r="OGL95" s="126"/>
      <c r="OGM95" s="126"/>
      <c r="OGN95" s="126"/>
      <c r="OGO95" s="126"/>
      <c r="OGP95" s="126"/>
      <c r="OGQ95" s="126"/>
      <c r="OGR95" s="126"/>
      <c r="OGS95" s="126"/>
      <c r="OGT95" s="126"/>
      <c r="OGU95" s="126"/>
      <c r="OGV95" s="126"/>
      <c r="OGW95" s="126"/>
      <c r="OGX95" s="126"/>
      <c r="OGY95" s="126"/>
      <c r="OGZ95" s="126"/>
      <c r="OHA95" s="126"/>
      <c r="OHB95" s="126"/>
      <c r="OHC95" s="126"/>
      <c r="OHD95" s="126"/>
      <c r="OHE95" s="126"/>
      <c r="OHF95" s="126"/>
      <c r="OHG95" s="126"/>
      <c r="OHH95" s="126"/>
      <c r="OHI95" s="126"/>
      <c r="OHJ95" s="126"/>
      <c r="OHK95" s="126"/>
      <c r="OHL95" s="126"/>
      <c r="OHM95" s="126"/>
      <c r="OHN95" s="126"/>
      <c r="OHO95" s="126"/>
      <c r="OHP95" s="126"/>
      <c r="OHQ95" s="126"/>
      <c r="OHR95" s="126"/>
      <c r="OHS95" s="126"/>
      <c r="OHT95" s="126"/>
      <c r="OHU95" s="126"/>
      <c r="OHV95" s="126"/>
      <c r="OHW95" s="126"/>
      <c r="OHX95" s="126"/>
      <c r="OHY95" s="126"/>
      <c r="OHZ95" s="126"/>
      <c r="OIA95" s="126"/>
      <c r="OIB95" s="126"/>
      <c r="OIC95" s="126"/>
      <c r="OID95" s="126"/>
      <c r="OIE95" s="126"/>
      <c r="OIF95" s="126"/>
      <c r="OIG95" s="126"/>
      <c r="OIH95" s="126"/>
      <c r="OII95" s="126"/>
      <c r="OIJ95" s="126"/>
      <c r="OIK95" s="126"/>
      <c r="OIL95" s="126"/>
      <c r="OIM95" s="126"/>
      <c r="OIN95" s="126"/>
      <c r="OIO95" s="126"/>
      <c r="OIP95" s="126"/>
      <c r="OIQ95" s="126"/>
      <c r="OIR95" s="126"/>
      <c r="OIS95" s="126"/>
      <c r="OIT95" s="126"/>
      <c r="OIU95" s="126"/>
      <c r="OIV95" s="126"/>
      <c r="OIW95" s="126"/>
      <c r="OIX95" s="126"/>
      <c r="OIY95" s="126"/>
      <c r="OIZ95" s="126"/>
      <c r="OJA95" s="126"/>
      <c r="OJB95" s="126"/>
      <c r="OJC95" s="126"/>
      <c r="OJD95" s="126"/>
      <c r="OJE95" s="126"/>
      <c r="OJF95" s="126"/>
      <c r="OJG95" s="126"/>
      <c r="OJH95" s="126"/>
      <c r="OJI95" s="126"/>
      <c r="OJJ95" s="126"/>
      <c r="OJK95" s="126"/>
      <c r="OJL95" s="126"/>
      <c r="OJM95" s="126"/>
      <c r="OJN95" s="126"/>
      <c r="OJO95" s="126"/>
      <c r="OJP95" s="126"/>
      <c r="OJQ95" s="126"/>
      <c r="OJR95" s="126"/>
      <c r="OJS95" s="126"/>
      <c r="OJT95" s="126"/>
      <c r="OJU95" s="126"/>
      <c r="OJV95" s="126"/>
      <c r="OJW95" s="126"/>
      <c r="OJX95" s="126"/>
      <c r="OJY95" s="126"/>
      <c r="OJZ95" s="126"/>
      <c r="OKA95" s="126"/>
      <c r="OKB95" s="126"/>
      <c r="OKC95" s="126"/>
      <c r="OKD95" s="126"/>
      <c r="OKE95" s="126"/>
      <c r="OKF95" s="126"/>
      <c r="OKG95" s="126"/>
      <c r="OKH95" s="126"/>
      <c r="OKI95" s="126"/>
      <c r="OKJ95" s="126"/>
      <c r="OKK95" s="126"/>
      <c r="OKL95" s="126"/>
      <c r="OKM95" s="126"/>
      <c r="OKN95" s="126"/>
      <c r="OKO95" s="126"/>
      <c r="OKP95" s="126"/>
      <c r="OKQ95" s="126"/>
      <c r="OKR95" s="126"/>
      <c r="OKS95" s="126"/>
      <c r="OKT95" s="126"/>
      <c r="OKU95" s="126"/>
      <c r="OKV95" s="126"/>
      <c r="OKW95" s="126"/>
      <c r="OKX95" s="126"/>
      <c r="OKY95" s="126"/>
      <c r="OKZ95" s="126"/>
      <c r="OLA95" s="126"/>
      <c r="OLB95" s="126"/>
      <c r="OLC95" s="126"/>
      <c r="OLD95" s="126"/>
      <c r="OLE95" s="126"/>
      <c r="OLF95" s="126"/>
      <c r="OLG95" s="126"/>
      <c r="OLH95" s="126"/>
      <c r="OLI95" s="126"/>
      <c r="OLJ95" s="126"/>
      <c r="OLK95" s="126"/>
      <c r="OLL95" s="126"/>
      <c r="OLM95" s="126"/>
      <c r="OLN95" s="126"/>
      <c r="OLO95" s="126"/>
      <c r="OLP95" s="126"/>
      <c r="OLQ95" s="126"/>
      <c r="OLR95" s="126"/>
      <c r="OLS95" s="126"/>
      <c r="OLT95" s="126"/>
      <c r="OLU95" s="126"/>
      <c r="OLV95" s="126"/>
      <c r="OLW95" s="126"/>
      <c r="OLX95" s="126"/>
      <c r="OLY95" s="126"/>
      <c r="OLZ95" s="126"/>
      <c r="OMA95" s="126"/>
      <c r="OMB95" s="126"/>
      <c r="OMC95" s="126"/>
      <c r="OMD95" s="126"/>
      <c r="OME95" s="126"/>
      <c r="OMF95" s="126"/>
      <c r="OMG95" s="126"/>
      <c r="OMH95" s="126"/>
      <c r="OMI95" s="126"/>
      <c r="OMJ95" s="126"/>
      <c r="OMK95" s="126"/>
      <c r="OML95" s="126"/>
      <c r="OMM95" s="126"/>
      <c r="OMN95" s="126"/>
      <c r="OMO95" s="126"/>
      <c r="OMP95" s="126"/>
      <c r="OMQ95" s="126"/>
      <c r="OMR95" s="126"/>
      <c r="OMS95" s="126"/>
      <c r="OMT95" s="126"/>
      <c r="OMU95" s="126"/>
      <c r="OMV95" s="126"/>
      <c r="OMW95" s="126"/>
      <c r="OMX95" s="126"/>
      <c r="OMY95" s="126"/>
      <c r="OMZ95" s="126"/>
      <c r="ONA95" s="126"/>
      <c r="ONB95" s="126"/>
      <c r="ONC95" s="126"/>
      <c r="OND95" s="126"/>
      <c r="ONE95" s="126"/>
      <c r="ONF95" s="126"/>
      <c r="ONG95" s="126"/>
      <c r="ONH95" s="126"/>
      <c r="ONI95" s="126"/>
      <c r="ONJ95" s="126"/>
      <c r="ONK95" s="126"/>
      <c r="ONL95" s="126"/>
      <c r="ONM95" s="126"/>
      <c r="ONN95" s="126"/>
      <c r="ONO95" s="126"/>
      <c r="ONP95" s="126"/>
      <c r="ONQ95" s="126"/>
      <c r="ONR95" s="126"/>
      <c r="ONS95" s="126"/>
      <c r="ONT95" s="126"/>
      <c r="ONU95" s="126"/>
      <c r="ONV95" s="126"/>
      <c r="ONW95" s="126"/>
      <c r="ONX95" s="126"/>
      <c r="ONY95" s="126"/>
      <c r="ONZ95" s="126"/>
      <c r="OOA95" s="126"/>
      <c r="OOB95" s="126"/>
      <c r="OOC95" s="126"/>
      <c r="OOD95" s="126"/>
      <c r="OOE95" s="126"/>
      <c r="OOF95" s="126"/>
      <c r="OOG95" s="126"/>
      <c r="OOH95" s="126"/>
      <c r="OOI95" s="126"/>
      <c r="OOJ95" s="126"/>
      <c r="OOK95" s="126"/>
      <c r="OOL95" s="126"/>
      <c r="OOM95" s="126"/>
      <c r="OON95" s="126"/>
      <c r="OOO95" s="126"/>
      <c r="OOP95" s="126"/>
      <c r="OOQ95" s="126"/>
      <c r="OOR95" s="126"/>
      <c r="OOS95" s="126"/>
      <c r="OOT95" s="126"/>
      <c r="OOU95" s="126"/>
      <c r="OOV95" s="126"/>
      <c r="OOW95" s="126"/>
      <c r="OOX95" s="126"/>
      <c r="OOY95" s="126"/>
      <c r="OOZ95" s="126"/>
      <c r="OPA95" s="126"/>
      <c r="OPB95" s="126"/>
      <c r="OPC95" s="126"/>
      <c r="OPD95" s="126"/>
      <c r="OPE95" s="126"/>
      <c r="OPF95" s="126"/>
      <c r="OPG95" s="126"/>
      <c r="OPH95" s="126"/>
      <c r="OPI95" s="126"/>
      <c r="OPJ95" s="126"/>
      <c r="OPK95" s="126"/>
      <c r="OPL95" s="126"/>
      <c r="OPM95" s="126"/>
      <c r="OPN95" s="126"/>
      <c r="OPO95" s="126"/>
      <c r="OPP95" s="126"/>
      <c r="OPQ95" s="126"/>
      <c r="OPR95" s="126"/>
      <c r="OPS95" s="126"/>
      <c r="OPT95" s="126"/>
      <c r="OPU95" s="126"/>
      <c r="OPV95" s="126"/>
      <c r="OPW95" s="126"/>
      <c r="OPX95" s="126"/>
      <c r="OPY95" s="126"/>
      <c r="OPZ95" s="126"/>
      <c r="OQA95" s="126"/>
      <c r="OQB95" s="126"/>
      <c r="OQC95" s="126"/>
      <c r="OQD95" s="126"/>
      <c r="OQE95" s="126"/>
      <c r="OQF95" s="126"/>
      <c r="OQG95" s="126"/>
      <c r="OQH95" s="126"/>
      <c r="OQI95" s="126"/>
      <c r="OQJ95" s="126"/>
      <c r="OQK95" s="126"/>
      <c r="OQL95" s="126"/>
      <c r="OQM95" s="126"/>
      <c r="OQN95" s="126"/>
      <c r="OQO95" s="126"/>
      <c r="OQP95" s="126"/>
      <c r="OQQ95" s="126"/>
      <c r="OQR95" s="126"/>
      <c r="OQS95" s="126"/>
      <c r="OQT95" s="126"/>
      <c r="OQU95" s="126"/>
      <c r="OQV95" s="126"/>
      <c r="OQW95" s="126"/>
      <c r="OQX95" s="126"/>
      <c r="OQY95" s="126"/>
      <c r="OQZ95" s="126"/>
      <c r="ORA95" s="126"/>
      <c r="ORB95" s="126"/>
      <c r="ORC95" s="126"/>
      <c r="ORD95" s="126"/>
      <c r="ORE95" s="126"/>
      <c r="ORF95" s="126"/>
      <c r="ORG95" s="126"/>
      <c r="ORH95" s="126"/>
      <c r="ORI95" s="126"/>
      <c r="ORJ95" s="126"/>
      <c r="ORK95" s="126"/>
      <c r="ORL95" s="126"/>
      <c r="ORM95" s="126"/>
      <c r="ORN95" s="126"/>
      <c r="ORO95" s="126"/>
      <c r="ORP95" s="126"/>
      <c r="ORQ95" s="126"/>
      <c r="ORR95" s="126"/>
      <c r="ORS95" s="126"/>
      <c r="ORT95" s="126"/>
      <c r="ORU95" s="126"/>
      <c r="ORV95" s="126"/>
      <c r="ORW95" s="126"/>
      <c r="ORX95" s="126"/>
      <c r="ORY95" s="126"/>
      <c r="ORZ95" s="126"/>
      <c r="OSA95" s="126"/>
      <c r="OSB95" s="126"/>
      <c r="OSC95" s="126"/>
      <c r="OSD95" s="126"/>
      <c r="OSE95" s="126"/>
      <c r="OSF95" s="126"/>
      <c r="OSG95" s="126"/>
      <c r="OSH95" s="126"/>
      <c r="OSI95" s="126"/>
      <c r="OSJ95" s="126"/>
      <c r="OSK95" s="126"/>
      <c r="OSL95" s="126"/>
      <c r="OSM95" s="126"/>
      <c r="OSN95" s="126"/>
      <c r="OSO95" s="126"/>
      <c r="OSP95" s="126"/>
      <c r="OSQ95" s="126"/>
      <c r="OSR95" s="126"/>
      <c r="OSS95" s="126"/>
      <c r="OST95" s="126"/>
      <c r="OSU95" s="126"/>
      <c r="OSV95" s="126"/>
      <c r="OSW95" s="126"/>
      <c r="OSX95" s="126"/>
      <c r="OSY95" s="126"/>
      <c r="OSZ95" s="126"/>
      <c r="OTA95" s="126"/>
      <c r="OTB95" s="126"/>
      <c r="OTC95" s="126"/>
      <c r="OTD95" s="126"/>
      <c r="OTE95" s="126"/>
      <c r="OTF95" s="126"/>
      <c r="OTG95" s="126"/>
      <c r="OTH95" s="126"/>
      <c r="OTI95" s="126"/>
      <c r="OTJ95" s="126"/>
      <c r="OTK95" s="126"/>
      <c r="OTL95" s="126"/>
      <c r="OTM95" s="126"/>
      <c r="OTN95" s="126"/>
      <c r="OTO95" s="126"/>
      <c r="OTP95" s="126"/>
      <c r="OTQ95" s="126"/>
      <c r="OTR95" s="126"/>
      <c r="OTS95" s="126"/>
      <c r="OTT95" s="126"/>
      <c r="OTU95" s="126"/>
      <c r="OTV95" s="126"/>
      <c r="OTW95" s="126"/>
      <c r="OTX95" s="126"/>
      <c r="OTY95" s="126"/>
      <c r="OTZ95" s="126"/>
      <c r="OUA95" s="126"/>
      <c r="OUB95" s="126"/>
      <c r="OUC95" s="126"/>
      <c r="OUD95" s="126"/>
      <c r="OUE95" s="126"/>
      <c r="OUF95" s="126"/>
      <c r="OUG95" s="126"/>
      <c r="OUH95" s="126"/>
      <c r="OUI95" s="126"/>
      <c r="OUJ95" s="126"/>
      <c r="OUK95" s="126"/>
      <c r="OUL95" s="126"/>
      <c r="OUM95" s="126"/>
      <c r="OUN95" s="126"/>
      <c r="OUO95" s="126"/>
      <c r="OUP95" s="126"/>
      <c r="OUQ95" s="126"/>
      <c r="OUR95" s="126"/>
      <c r="OUS95" s="126"/>
      <c r="OUT95" s="126"/>
      <c r="OUU95" s="126"/>
      <c r="OUV95" s="126"/>
      <c r="OUW95" s="126"/>
      <c r="OUX95" s="126"/>
      <c r="OUY95" s="126"/>
      <c r="OUZ95" s="126"/>
      <c r="OVA95" s="126"/>
      <c r="OVB95" s="126"/>
      <c r="OVC95" s="126"/>
      <c r="OVD95" s="126"/>
      <c r="OVE95" s="126"/>
      <c r="OVF95" s="126"/>
      <c r="OVG95" s="126"/>
      <c r="OVH95" s="126"/>
      <c r="OVI95" s="126"/>
      <c r="OVJ95" s="126"/>
      <c r="OVK95" s="126"/>
      <c r="OVL95" s="126"/>
      <c r="OVM95" s="126"/>
      <c r="OVN95" s="126"/>
      <c r="OVO95" s="126"/>
      <c r="OVP95" s="126"/>
      <c r="OVQ95" s="126"/>
      <c r="OVR95" s="126"/>
      <c r="OVS95" s="126"/>
      <c r="OVT95" s="126"/>
      <c r="OVU95" s="126"/>
      <c r="OVV95" s="126"/>
      <c r="OVW95" s="126"/>
      <c r="OVX95" s="126"/>
      <c r="OVY95" s="126"/>
      <c r="OVZ95" s="126"/>
      <c r="OWA95" s="126"/>
      <c r="OWB95" s="126"/>
      <c r="OWC95" s="126"/>
      <c r="OWD95" s="126"/>
      <c r="OWE95" s="126"/>
      <c r="OWF95" s="126"/>
      <c r="OWG95" s="126"/>
      <c r="OWH95" s="126"/>
      <c r="OWI95" s="126"/>
      <c r="OWJ95" s="126"/>
      <c r="OWK95" s="126"/>
      <c r="OWL95" s="126"/>
      <c r="OWM95" s="126"/>
      <c r="OWN95" s="126"/>
      <c r="OWO95" s="126"/>
      <c r="OWP95" s="126"/>
      <c r="OWQ95" s="126"/>
      <c r="OWR95" s="126"/>
      <c r="OWS95" s="126"/>
      <c r="OWT95" s="126"/>
      <c r="OWU95" s="126"/>
      <c r="OWV95" s="126"/>
      <c r="OWW95" s="126"/>
      <c r="OWX95" s="126"/>
      <c r="OWY95" s="126"/>
      <c r="OWZ95" s="126"/>
      <c r="OXA95" s="126"/>
      <c r="OXB95" s="126"/>
      <c r="OXC95" s="126"/>
      <c r="OXD95" s="126"/>
      <c r="OXE95" s="126"/>
      <c r="OXF95" s="126"/>
      <c r="OXG95" s="126"/>
      <c r="OXH95" s="126"/>
      <c r="OXI95" s="126"/>
      <c r="OXJ95" s="126"/>
      <c r="OXK95" s="126"/>
      <c r="OXL95" s="126"/>
      <c r="OXM95" s="126"/>
      <c r="OXN95" s="126"/>
      <c r="OXO95" s="126"/>
      <c r="OXP95" s="126"/>
      <c r="OXQ95" s="126"/>
      <c r="OXR95" s="126"/>
      <c r="OXS95" s="126"/>
      <c r="OXT95" s="126"/>
      <c r="OXU95" s="126"/>
      <c r="OXV95" s="126"/>
      <c r="OXW95" s="126"/>
      <c r="OXX95" s="126"/>
      <c r="OXY95" s="126"/>
      <c r="OXZ95" s="126"/>
      <c r="OYA95" s="126"/>
      <c r="OYB95" s="126"/>
      <c r="OYC95" s="126"/>
      <c r="OYD95" s="126"/>
      <c r="OYE95" s="126"/>
      <c r="OYF95" s="126"/>
      <c r="OYG95" s="126"/>
      <c r="OYH95" s="126"/>
      <c r="OYI95" s="126"/>
      <c r="OYJ95" s="126"/>
      <c r="OYK95" s="126"/>
      <c r="OYL95" s="126"/>
      <c r="OYM95" s="126"/>
      <c r="OYN95" s="126"/>
      <c r="OYO95" s="126"/>
      <c r="OYP95" s="126"/>
      <c r="OYQ95" s="126"/>
      <c r="OYR95" s="126"/>
      <c r="OYS95" s="126"/>
      <c r="OYT95" s="126"/>
      <c r="OYU95" s="126"/>
      <c r="OYV95" s="126"/>
      <c r="OYW95" s="126"/>
      <c r="OYX95" s="126"/>
      <c r="OYY95" s="126"/>
      <c r="OYZ95" s="126"/>
      <c r="OZA95" s="126"/>
      <c r="OZB95" s="126"/>
      <c r="OZC95" s="126"/>
      <c r="OZD95" s="126"/>
      <c r="OZE95" s="126"/>
      <c r="OZF95" s="126"/>
      <c r="OZG95" s="126"/>
      <c r="OZH95" s="126"/>
      <c r="OZI95" s="126"/>
      <c r="OZJ95" s="126"/>
      <c r="OZK95" s="126"/>
      <c r="OZL95" s="126"/>
      <c r="OZM95" s="126"/>
      <c r="OZN95" s="126"/>
      <c r="OZO95" s="126"/>
      <c r="OZP95" s="126"/>
      <c r="OZQ95" s="126"/>
      <c r="OZR95" s="126"/>
      <c r="OZS95" s="126"/>
      <c r="OZT95" s="126"/>
      <c r="OZU95" s="126"/>
      <c r="OZV95" s="126"/>
      <c r="OZW95" s="126"/>
      <c r="OZX95" s="126"/>
      <c r="OZY95" s="126"/>
      <c r="OZZ95" s="126"/>
      <c r="PAA95" s="126"/>
      <c r="PAB95" s="126"/>
      <c r="PAC95" s="126"/>
      <c r="PAD95" s="126"/>
      <c r="PAE95" s="126"/>
      <c r="PAF95" s="126"/>
      <c r="PAG95" s="126"/>
      <c r="PAH95" s="126"/>
      <c r="PAI95" s="126"/>
      <c r="PAJ95" s="126"/>
      <c r="PAK95" s="126"/>
      <c r="PAL95" s="126"/>
      <c r="PAM95" s="126"/>
      <c r="PAN95" s="126"/>
      <c r="PAO95" s="126"/>
      <c r="PAP95" s="126"/>
      <c r="PAQ95" s="126"/>
      <c r="PAR95" s="126"/>
      <c r="PAS95" s="126"/>
      <c r="PAT95" s="126"/>
      <c r="PAU95" s="126"/>
      <c r="PAV95" s="126"/>
      <c r="PAW95" s="126"/>
      <c r="PAX95" s="126"/>
      <c r="PAY95" s="126"/>
      <c r="PAZ95" s="126"/>
      <c r="PBA95" s="126"/>
      <c r="PBB95" s="126"/>
      <c r="PBC95" s="126"/>
      <c r="PBD95" s="126"/>
      <c r="PBE95" s="126"/>
      <c r="PBF95" s="126"/>
      <c r="PBG95" s="126"/>
      <c r="PBH95" s="126"/>
      <c r="PBI95" s="126"/>
      <c r="PBJ95" s="126"/>
      <c r="PBK95" s="126"/>
      <c r="PBL95" s="126"/>
      <c r="PBM95" s="126"/>
      <c r="PBN95" s="126"/>
      <c r="PBO95" s="126"/>
      <c r="PBP95" s="126"/>
      <c r="PBQ95" s="126"/>
      <c r="PBR95" s="126"/>
      <c r="PBS95" s="126"/>
      <c r="PBT95" s="126"/>
      <c r="PBU95" s="126"/>
      <c r="PBV95" s="126"/>
      <c r="PBW95" s="126"/>
      <c r="PBX95" s="126"/>
      <c r="PBY95" s="126"/>
      <c r="PBZ95" s="126"/>
      <c r="PCA95" s="126"/>
      <c r="PCB95" s="126"/>
      <c r="PCC95" s="126"/>
      <c r="PCD95" s="126"/>
      <c r="PCE95" s="126"/>
      <c r="PCF95" s="126"/>
      <c r="PCG95" s="126"/>
      <c r="PCH95" s="126"/>
      <c r="PCI95" s="126"/>
      <c r="PCJ95" s="126"/>
      <c r="PCK95" s="126"/>
      <c r="PCL95" s="126"/>
      <c r="PCM95" s="126"/>
      <c r="PCN95" s="126"/>
      <c r="PCO95" s="126"/>
      <c r="PCP95" s="126"/>
      <c r="PCQ95" s="126"/>
      <c r="PCR95" s="126"/>
      <c r="PCS95" s="126"/>
      <c r="PCT95" s="126"/>
      <c r="PCU95" s="126"/>
      <c r="PCV95" s="126"/>
      <c r="PCW95" s="126"/>
      <c r="PCX95" s="126"/>
      <c r="PCY95" s="126"/>
      <c r="PCZ95" s="126"/>
      <c r="PDA95" s="126"/>
      <c r="PDB95" s="126"/>
      <c r="PDC95" s="126"/>
      <c r="PDD95" s="126"/>
      <c r="PDE95" s="126"/>
      <c r="PDF95" s="126"/>
      <c r="PDG95" s="126"/>
      <c r="PDH95" s="126"/>
      <c r="PDI95" s="126"/>
      <c r="PDJ95" s="126"/>
      <c r="PDK95" s="126"/>
      <c r="PDL95" s="126"/>
      <c r="PDM95" s="126"/>
      <c r="PDN95" s="126"/>
      <c r="PDO95" s="126"/>
      <c r="PDP95" s="126"/>
      <c r="PDQ95" s="126"/>
      <c r="PDR95" s="126"/>
      <c r="PDS95" s="126"/>
      <c r="PDT95" s="126"/>
      <c r="PDU95" s="126"/>
      <c r="PDV95" s="126"/>
      <c r="PDW95" s="126"/>
      <c r="PDX95" s="126"/>
      <c r="PDY95" s="126"/>
      <c r="PDZ95" s="126"/>
      <c r="PEA95" s="126"/>
      <c r="PEB95" s="126"/>
      <c r="PEC95" s="126"/>
      <c r="PED95" s="126"/>
      <c r="PEE95" s="126"/>
      <c r="PEF95" s="126"/>
      <c r="PEG95" s="126"/>
      <c r="PEH95" s="126"/>
      <c r="PEI95" s="126"/>
      <c r="PEJ95" s="126"/>
      <c r="PEK95" s="126"/>
      <c r="PEL95" s="126"/>
      <c r="PEM95" s="126"/>
      <c r="PEN95" s="126"/>
      <c r="PEO95" s="126"/>
      <c r="PEP95" s="126"/>
      <c r="PEQ95" s="126"/>
      <c r="PER95" s="126"/>
      <c r="PES95" s="126"/>
      <c r="PET95" s="126"/>
      <c r="PEU95" s="126"/>
      <c r="PEV95" s="126"/>
      <c r="PEW95" s="126"/>
      <c r="PEX95" s="126"/>
      <c r="PEY95" s="126"/>
      <c r="PEZ95" s="126"/>
      <c r="PFA95" s="126"/>
      <c r="PFB95" s="126"/>
      <c r="PFC95" s="126"/>
      <c r="PFD95" s="126"/>
      <c r="PFE95" s="126"/>
      <c r="PFF95" s="126"/>
      <c r="PFG95" s="126"/>
      <c r="PFH95" s="126"/>
      <c r="PFI95" s="126"/>
      <c r="PFJ95" s="126"/>
      <c r="PFK95" s="126"/>
      <c r="PFL95" s="126"/>
      <c r="PFM95" s="126"/>
      <c r="PFN95" s="126"/>
      <c r="PFO95" s="126"/>
      <c r="PFP95" s="126"/>
      <c r="PFQ95" s="126"/>
      <c r="PFR95" s="126"/>
      <c r="PFS95" s="126"/>
      <c r="PFT95" s="126"/>
      <c r="PFU95" s="126"/>
      <c r="PFV95" s="126"/>
      <c r="PFW95" s="126"/>
      <c r="PFX95" s="126"/>
      <c r="PFY95" s="126"/>
      <c r="PFZ95" s="126"/>
      <c r="PGA95" s="126"/>
      <c r="PGB95" s="126"/>
      <c r="PGC95" s="126"/>
      <c r="PGD95" s="126"/>
      <c r="PGE95" s="126"/>
      <c r="PGF95" s="126"/>
      <c r="PGG95" s="126"/>
      <c r="PGH95" s="126"/>
      <c r="PGI95" s="126"/>
      <c r="PGJ95" s="126"/>
      <c r="PGK95" s="126"/>
      <c r="PGL95" s="126"/>
      <c r="PGM95" s="126"/>
      <c r="PGN95" s="126"/>
      <c r="PGO95" s="126"/>
      <c r="PGP95" s="126"/>
      <c r="PGQ95" s="126"/>
      <c r="PGR95" s="126"/>
      <c r="PGS95" s="126"/>
      <c r="PGT95" s="126"/>
      <c r="PGU95" s="126"/>
      <c r="PGV95" s="126"/>
      <c r="PGW95" s="126"/>
      <c r="PGX95" s="126"/>
      <c r="PGY95" s="126"/>
      <c r="PGZ95" s="126"/>
      <c r="PHA95" s="126"/>
      <c r="PHB95" s="126"/>
      <c r="PHC95" s="126"/>
      <c r="PHD95" s="126"/>
      <c r="PHE95" s="126"/>
      <c r="PHF95" s="126"/>
      <c r="PHG95" s="126"/>
      <c r="PHH95" s="126"/>
      <c r="PHI95" s="126"/>
      <c r="PHJ95" s="126"/>
      <c r="PHK95" s="126"/>
      <c r="PHL95" s="126"/>
      <c r="PHM95" s="126"/>
      <c r="PHN95" s="126"/>
      <c r="PHO95" s="126"/>
      <c r="PHP95" s="126"/>
      <c r="PHQ95" s="126"/>
      <c r="PHR95" s="126"/>
      <c r="PHS95" s="126"/>
      <c r="PHT95" s="126"/>
      <c r="PHU95" s="126"/>
      <c r="PHV95" s="126"/>
      <c r="PHW95" s="126"/>
      <c r="PHX95" s="126"/>
      <c r="PHY95" s="126"/>
      <c r="PHZ95" s="126"/>
      <c r="PIA95" s="126"/>
      <c r="PIB95" s="126"/>
      <c r="PIC95" s="126"/>
      <c r="PID95" s="126"/>
      <c r="PIE95" s="126"/>
      <c r="PIF95" s="126"/>
      <c r="PIG95" s="126"/>
      <c r="PIH95" s="126"/>
      <c r="PII95" s="126"/>
      <c r="PIJ95" s="126"/>
      <c r="PIK95" s="126"/>
      <c r="PIL95" s="126"/>
      <c r="PIM95" s="126"/>
      <c r="PIN95" s="126"/>
      <c r="PIO95" s="126"/>
      <c r="PIP95" s="126"/>
      <c r="PIQ95" s="126"/>
      <c r="PIR95" s="126"/>
      <c r="PIS95" s="126"/>
      <c r="PIT95" s="126"/>
      <c r="PIU95" s="126"/>
      <c r="PIV95" s="126"/>
      <c r="PIW95" s="126"/>
      <c r="PIX95" s="126"/>
      <c r="PIY95" s="126"/>
      <c r="PIZ95" s="126"/>
      <c r="PJA95" s="126"/>
      <c r="PJB95" s="126"/>
      <c r="PJC95" s="126"/>
      <c r="PJD95" s="126"/>
      <c r="PJE95" s="126"/>
      <c r="PJF95" s="126"/>
      <c r="PJG95" s="126"/>
      <c r="PJH95" s="126"/>
      <c r="PJI95" s="126"/>
      <c r="PJJ95" s="126"/>
      <c r="PJK95" s="126"/>
      <c r="PJL95" s="126"/>
      <c r="PJM95" s="126"/>
      <c r="PJN95" s="126"/>
      <c r="PJO95" s="126"/>
      <c r="PJP95" s="126"/>
      <c r="PJQ95" s="126"/>
      <c r="PJR95" s="126"/>
      <c r="PJS95" s="126"/>
      <c r="PJT95" s="126"/>
      <c r="PJU95" s="126"/>
      <c r="PJV95" s="126"/>
      <c r="PJW95" s="126"/>
      <c r="PJX95" s="126"/>
      <c r="PJY95" s="126"/>
      <c r="PJZ95" s="126"/>
      <c r="PKA95" s="126"/>
      <c r="PKB95" s="126"/>
      <c r="PKC95" s="126"/>
      <c r="PKD95" s="126"/>
      <c r="PKE95" s="126"/>
      <c r="PKF95" s="126"/>
      <c r="PKG95" s="126"/>
      <c r="PKH95" s="126"/>
      <c r="PKI95" s="126"/>
      <c r="PKJ95" s="126"/>
      <c r="PKK95" s="126"/>
      <c r="PKL95" s="126"/>
      <c r="PKM95" s="126"/>
      <c r="PKN95" s="126"/>
      <c r="PKO95" s="126"/>
      <c r="PKP95" s="126"/>
      <c r="PKQ95" s="126"/>
      <c r="PKR95" s="126"/>
      <c r="PKS95" s="126"/>
      <c r="PKT95" s="126"/>
      <c r="PKU95" s="126"/>
      <c r="PKV95" s="126"/>
      <c r="PKW95" s="126"/>
      <c r="PKX95" s="126"/>
      <c r="PKY95" s="126"/>
      <c r="PKZ95" s="126"/>
      <c r="PLA95" s="126"/>
      <c r="PLB95" s="126"/>
      <c r="PLC95" s="126"/>
      <c r="PLD95" s="126"/>
      <c r="PLE95" s="126"/>
      <c r="PLF95" s="126"/>
      <c r="PLG95" s="126"/>
      <c r="PLH95" s="126"/>
      <c r="PLI95" s="126"/>
      <c r="PLJ95" s="126"/>
      <c r="PLK95" s="126"/>
      <c r="PLL95" s="126"/>
      <c r="PLM95" s="126"/>
      <c r="PLN95" s="126"/>
      <c r="PLO95" s="126"/>
      <c r="PLP95" s="126"/>
      <c r="PLQ95" s="126"/>
      <c r="PLR95" s="126"/>
      <c r="PLS95" s="126"/>
      <c r="PLT95" s="126"/>
      <c r="PLU95" s="126"/>
      <c r="PLV95" s="126"/>
      <c r="PLW95" s="126"/>
      <c r="PLX95" s="126"/>
      <c r="PLY95" s="126"/>
      <c r="PLZ95" s="126"/>
      <c r="PMA95" s="126"/>
      <c r="PMB95" s="126"/>
      <c r="PMC95" s="126"/>
      <c r="PMD95" s="126"/>
      <c r="PME95" s="126"/>
      <c r="PMF95" s="126"/>
      <c r="PMG95" s="126"/>
      <c r="PMH95" s="126"/>
      <c r="PMI95" s="126"/>
      <c r="PMJ95" s="126"/>
      <c r="PMK95" s="126"/>
      <c r="PML95" s="126"/>
      <c r="PMM95" s="126"/>
      <c r="PMN95" s="126"/>
      <c r="PMO95" s="126"/>
      <c r="PMP95" s="126"/>
      <c r="PMQ95" s="126"/>
      <c r="PMR95" s="126"/>
      <c r="PMS95" s="126"/>
      <c r="PMT95" s="126"/>
      <c r="PMU95" s="126"/>
      <c r="PMV95" s="126"/>
      <c r="PMW95" s="126"/>
      <c r="PMX95" s="126"/>
      <c r="PMY95" s="126"/>
      <c r="PMZ95" s="126"/>
      <c r="PNA95" s="126"/>
      <c r="PNB95" s="126"/>
      <c r="PNC95" s="126"/>
      <c r="PND95" s="126"/>
      <c r="PNE95" s="126"/>
      <c r="PNF95" s="126"/>
      <c r="PNG95" s="126"/>
      <c r="PNH95" s="126"/>
      <c r="PNI95" s="126"/>
      <c r="PNJ95" s="126"/>
      <c r="PNK95" s="126"/>
      <c r="PNL95" s="126"/>
      <c r="PNM95" s="126"/>
      <c r="PNN95" s="126"/>
      <c r="PNO95" s="126"/>
      <c r="PNP95" s="126"/>
      <c r="PNQ95" s="126"/>
      <c r="PNR95" s="126"/>
      <c r="PNS95" s="126"/>
      <c r="PNT95" s="126"/>
      <c r="PNU95" s="126"/>
      <c r="PNV95" s="126"/>
      <c r="PNW95" s="126"/>
      <c r="PNX95" s="126"/>
      <c r="PNY95" s="126"/>
      <c r="PNZ95" s="126"/>
      <c r="POA95" s="126"/>
      <c r="POB95" s="126"/>
      <c r="POC95" s="126"/>
      <c r="POD95" s="126"/>
      <c r="POE95" s="126"/>
      <c r="POF95" s="126"/>
      <c r="POG95" s="126"/>
      <c r="POH95" s="126"/>
      <c r="POI95" s="126"/>
      <c r="POJ95" s="126"/>
      <c r="POK95" s="126"/>
      <c r="POL95" s="126"/>
      <c r="POM95" s="126"/>
      <c r="PON95" s="126"/>
      <c r="POO95" s="126"/>
      <c r="POP95" s="126"/>
      <c r="POQ95" s="126"/>
      <c r="POR95" s="126"/>
      <c r="POS95" s="126"/>
      <c r="POT95" s="126"/>
      <c r="POU95" s="126"/>
      <c r="POV95" s="126"/>
      <c r="POW95" s="126"/>
      <c r="POX95" s="126"/>
      <c r="POY95" s="126"/>
      <c r="POZ95" s="126"/>
      <c r="PPA95" s="126"/>
      <c r="PPB95" s="126"/>
      <c r="PPC95" s="126"/>
      <c r="PPD95" s="126"/>
      <c r="PPE95" s="126"/>
      <c r="PPF95" s="126"/>
      <c r="PPG95" s="126"/>
      <c r="PPH95" s="126"/>
      <c r="PPI95" s="126"/>
      <c r="PPJ95" s="126"/>
      <c r="PPK95" s="126"/>
      <c r="PPL95" s="126"/>
      <c r="PPM95" s="126"/>
      <c r="PPN95" s="126"/>
      <c r="PPO95" s="126"/>
      <c r="PPP95" s="126"/>
      <c r="PPQ95" s="126"/>
      <c r="PPR95" s="126"/>
      <c r="PPS95" s="126"/>
      <c r="PPT95" s="126"/>
      <c r="PPU95" s="126"/>
      <c r="PPV95" s="126"/>
      <c r="PPW95" s="126"/>
      <c r="PPX95" s="126"/>
      <c r="PPY95" s="126"/>
      <c r="PPZ95" s="126"/>
      <c r="PQA95" s="126"/>
      <c r="PQB95" s="126"/>
      <c r="PQC95" s="126"/>
      <c r="PQD95" s="126"/>
      <c r="PQE95" s="126"/>
      <c r="PQF95" s="126"/>
      <c r="PQG95" s="126"/>
      <c r="PQH95" s="126"/>
      <c r="PQI95" s="126"/>
      <c r="PQJ95" s="126"/>
      <c r="PQK95" s="126"/>
      <c r="PQL95" s="126"/>
      <c r="PQM95" s="126"/>
      <c r="PQN95" s="126"/>
      <c r="PQO95" s="126"/>
      <c r="PQP95" s="126"/>
      <c r="PQQ95" s="126"/>
      <c r="PQR95" s="126"/>
      <c r="PQS95" s="126"/>
      <c r="PQT95" s="126"/>
      <c r="PQU95" s="126"/>
      <c r="PQV95" s="126"/>
      <c r="PQW95" s="126"/>
      <c r="PQX95" s="126"/>
      <c r="PQY95" s="126"/>
      <c r="PQZ95" s="126"/>
      <c r="PRA95" s="126"/>
      <c r="PRB95" s="126"/>
      <c r="PRC95" s="126"/>
      <c r="PRD95" s="126"/>
      <c r="PRE95" s="126"/>
      <c r="PRF95" s="126"/>
      <c r="PRG95" s="126"/>
      <c r="PRH95" s="126"/>
      <c r="PRI95" s="126"/>
      <c r="PRJ95" s="126"/>
      <c r="PRK95" s="126"/>
      <c r="PRL95" s="126"/>
      <c r="PRM95" s="126"/>
      <c r="PRN95" s="126"/>
      <c r="PRO95" s="126"/>
      <c r="PRP95" s="126"/>
      <c r="PRQ95" s="126"/>
      <c r="PRR95" s="126"/>
      <c r="PRS95" s="126"/>
      <c r="PRT95" s="126"/>
      <c r="PRU95" s="126"/>
      <c r="PRV95" s="126"/>
      <c r="PRW95" s="126"/>
      <c r="PRX95" s="126"/>
      <c r="PRY95" s="126"/>
      <c r="PRZ95" s="126"/>
      <c r="PSA95" s="126"/>
      <c r="PSB95" s="126"/>
      <c r="PSC95" s="126"/>
      <c r="PSD95" s="126"/>
      <c r="PSE95" s="126"/>
      <c r="PSF95" s="126"/>
      <c r="PSG95" s="126"/>
      <c r="PSH95" s="126"/>
      <c r="PSI95" s="126"/>
      <c r="PSJ95" s="126"/>
      <c r="PSK95" s="126"/>
      <c r="PSL95" s="126"/>
      <c r="PSM95" s="126"/>
      <c r="PSN95" s="126"/>
      <c r="PSO95" s="126"/>
      <c r="PSP95" s="126"/>
      <c r="PSQ95" s="126"/>
      <c r="PSR95" s="126"/>
      <c r="PSS95" s="126"/>
      <c r="PST95" s="126"/>
      <c r="PSU95" s="126"/>
      <c r="PSV95" s="126"/>
      <c r="PSW95" s="126"/>
      <c r="PSX95" s="126"/>
      <c r="PSY95" s="126"/>
      <c r="PSZ95" s="126"/>
      <c r="PTA95" s="126"/>
      <c r="PTB95" s="126"/>
      <c r="PTC95" s="126"/>
      <c r="PTD95" s="126"/>
      <c r="PTE95" s="126"/>
      <c r="PTF95" s="126"/>
      <c r="PTG95" s="126"/>
      <c r="PTH95" s="126"/>
      <c r="PTI95" s="126"/>
      <c r="PTJ95" s="126"/>
      <c r="PTK95" s="126"/>
      <c r="PTL95" s="126"/>
      <c r="PTM95" s="126"/>
      <c r="PTN95" s="126"/>
      <c r="PTO95" s="126"/>
      <c r="PTP95" s="126"/>
      <c r="PTQ95" s="126"/>
      <c r="PTR95" s="126"/>
      <c r="PTS95" s="126"/>
      <c r="PTT95" s="126"/>
      <c r="PTU95" s="126"/>
      <c r="PTV95" s="126"/>
      <c r="PTW95" s="126"/>
      <c r="PTX95" s="126"/>
      <c r="PTY95" s="126"/>
      <c r="PTZ95" s="126"/>
      <c r="PUA95" s="126"/>
      <c r="PUB95" s="126"/>
      <c r="PUC95" s="126"/>
      <c r="PUD95" s="126"/>
      <c r="PUE95" s="126"/>
      <c r="PUF95" s="126"/>
      <c r="PUG95" s="126"/>
      <c r="PUH95" s="126"/>
      <c r="PUI95" s="126"/>
      <c r="PUJ95" s="126"/>
      <c r="PUK95" s="126"/>
      <c r="PUL95" s="126"/>
      <c r="PUM95" s="126"/>
      <c r="PUN95" s="126"/>
      <c r="PUO95" s="126"/>
      <c r="PUP95" s="126"/>
      <c r="PUQ95" s="126"/>
      <c r="PUR95" s="126"/>
      <c r="PUS95" s="126"/>
      <c r="PUT95" s="126"/>
      <c r="PUU95" s="126"/>
      <c r="PUV95" s="126"/>
      <c r="PUW95" s="126"/>
      <c r="PUX95" s="126"/>
      <c r="PUY95" s="126"/>
      <c r="PUZ95" s="126"/>
      <c r="PVA95" s="126"/>
      <c r="PVB95" s="126"/>
      <c r="PVC95" s="126"/>
      <c r="PVD95" s="126"/>
      <c r="PVE95" s="126"/>
      <c r="PVF95" s="126"/>
      <c r="PVG95" s="126"/>
      <c r="PVH95" s="126"/>
      <c r="PVI95" s="126"/>
      <c r="PVJ95" s="126"/>
      <c r="PVK95" s="126"/>
      <c r="PVL95" s="126"/>
      <c r="PVM95" s="126"/>
      <c r="PVN95" s="126"/>
      <c r="PVO95" s="126"/>
      <c r="PVP95" s="126"/>
      <c r="PVQ95" s="126"/>
      <c r="PVR95" s="126"/>
      <c r="PVS95" s="126"/>
      <c r="PVT95" s="126"/>
      <c r="PVU95" s="126"/>
      <c r="PVV95" s="126"/>
      <c r="PVW95" s="126"/>
      <c r="PVX95" s="126"/>
      <c r="PVY95" s="126"/>
      <c r="PVZ95" s="126"/>
      <c r="PWA95" s="126"/>
      <c r="PWB95" s="126"/>
      <c r="PWC95" s="126"/>
      <c r="PWD95" s="126"/>
      <c r="PWE95" s="126"/>
      <c r="PWF95" s="126"/>
      <c r="PWG95" s="126"/>
      <c r="PWH95" s="126"/>
      <c r="PWI95" s="126"/>
      <c r="PWJ95" s="126"/>
      <c r="PWK95" s="126"/>
      <c r="PWL95" s="126"/>
      <c r="PWM95" s="126"/>
      <c r="PWN95" s="126"/>
      <c r="PWO95" s="126"/>
      <c r="PWP95" s="126"/>
      <c r="PWQ95" s="126"/>
      <c r="PWR95" s="126"/>
      <c r="PWS95" s="126"/>
      <c r="PWT95" s="126"/>
      <c r="PWU95" s="126"/>
      <c r="PWV95" s="126"/>
      <c r="PWW95" s="126"/>
      <c r="PWX95" s="126"/>
      <c r="PWY95" s="126"/>
      <c r="PWZ95" s="126"/>
      <c r="PXA95" s="126"/>
      <c r="PXB95" s="126"/>
      <c r="PXC95" s="126"/>
      <c r="PXD95" s="126"/>
      <c r="PXE95" s="126"/>
      <c r="PXF95" s="126"/>
      <c r="PXG95" s="126"/>
      <c r="PXH95" s="126"/>
      <c r="PXI95" s="126"/>
      <c r="PXJ95" s="126"/>
      <c r="PXK95" s="126"/>
      <c r="PXL95" s="126"/>
      <c r="PXM95" s="126"/>
      <c r="PXN95" s="126"/>
      <c r="PXO95" s="126"/>
      <c r="PXP95" s="126"/>
      <c r="PXQ95" s="126"/>
      <c r="PXR95" s="126"/>
      <c r="PXS95" s="126"/>
      <c r="PXT95" s="126"/>
      <c r="PXU95" s="126"/>
      <c r="PXV95" s="126"/>
      <c r="PXW95" s="126"/>
      <c r="PXX95" s="126"/>
      <c r="PXY95" s="126"/>
      <c r="PXZ95" s="126"/>
      <c r="PYA95" s="126"/>
      <c r="PYB95" s="126"/>
      <c r="PYC95" s="126"/>
      <c r="PYD95" s="126"/>
      <c r="PYE95" s="126"/>
      <c r="PYF95" s="126"/>
      <c r="PYG95" s="126"/>
      <c r="PYH95" s="126"/>
      <c r="PYI95" s="126"/>
      <c r="PYJ95" s="126"/>
      <c r="PYK95" s="126"/>
      <c r="PYL95" s="126"/>
      <c r="PYM95" s="126"/>
      <c r="PYN95" s="126"/>
      <c r="PYO95" s="126"/>
      <c r="PYP95" s="126"/>
      <c r="PYQ95" s="126"/>
      <c r="PYR95" s="126"/>
      <c r="PYS95" s="126"/>
      <c r="PYT95" s="126"/>
      <c r="PYU95" s="126"/>
      <c r="PYV95" s="126"/>
      <c r="PYW95" s="126"/>
      <c r="PYX95" s="126"/>
      <c r="PYY95" s="126"/>
      <c r="PYZ95" s="126"/>
      <c r="PZA95" s="126"/>
      <c r="PZB95" s="126"/>
      <c r="PZC95" s="126"/>
      <c r="PZD95" s="126"/>
      <c r="PZE95" s="126"/>
      <c r="PZF95" s="126"/>
      <c r="PZG95" s="126"/>
      <c r="PZH95" s="126"/>
      <c r="PZI95" s="126"/>
      <c r="PZJ95" s="126"/>
      <c r="PZK95" s="126"/>
      <c r="PZL95" s="126"/>
      <c r="PZM95" s="126"/>
      <c r="PZN95" s="126"/>
      <c r="PZO95" s="126"/>
      <c r="PZP95" s="126"/>
      <c r="PZQ95" s="126"/>
      <c r="PZR95" s="126"/>
      <c r="PZS95" s="126"/>
      <c r="PZT95" s="126"/>
      <c r="PZU95" s="126"/>
      <c r="PZV95" s="126"/>
      <c r="PZW95" s="126"/>
      <c r="PZX95" s="126"/>
      <c r="PZY95" s="126"/>
      <c r="PZZ95" s="126"/>
      <c r="QAA95" s="126"/>
      <c r="QAB95" s="126"/>
      <c r="QAC95" s="126"/>
      <c r="QAD95" s="126"/>
      <c r="QAE95" s="126"/>
      <c r="QAF95" s="126"/>
      <c r="QAG95" s="126"/>
      <c r="QAH95" s="126"/>
      <c r="QAI95" s="126"/>
      <c r="QAJ95" s="126"/>
      <c r="QAK95" s="126"/>
      <c r="QAL95" s="126"/>
      <c r="QAM95" s="126"/>
      <c r="QAN95" s="126"/>
      <c r="QAO95" s="126"/>
      <c r="QAP95" s="126"/>
      <c r="QAQ95" s="126"/>
      <c r="QAR95" s="126"/>
      <c r="QAS95" s="126"/>
      <c r="QAT95" s="126"/>
      <c r="QAU95" s="126"/>
      <c r="QAV95" s="126"/>
      <c r="QAW95" s="126"/>
      <c r="QAX95" s="126"/>
      <c r="QAY95" s="126"/>
      <c r="QAZ95" s="126"/>
      <c r="QBA95" s="126"/>
      <c r="QBB95" s="126"/>
      <c r="QBC95" s="126"/>
      <c r="QBD95" s="126"/>
      <c r="QBE95" s="126"/>
      <c r="QBF95" s="126"/>
      <c r="QBG95" s="126"/>
      <c r="QBH95" s="126"/>
      <c r="QBI95" s="126"/>
      <c r="QBJ95" s="126"/>
      <c r="QBK95" s="126"/>
      <c r="QBL95" s="126"/>
      <c r="QBM95" s="126"/>
      <c r="QBN95" s="126"/>
      <c r="QBO95" s="126"/>
      <c r="QBP95" s="126"/>
      <c r="QBQ95" s="126"/>
      <c r="QBR95" s="126"/>
      <c r="QBS95" s="126"/>
      <c r="QBT95" s="126"/>
      <c r="QBU95" s="126"/>
      <c r="QBV95" s="126"/>
      <c r="QBW95" s="126"/>
      <c r="QBX95" s="126"/>
      <c r="QBY95" s="126"/>
      <c r="QBZ95" s="126"/>
      <c r="QCA95" s="126"/>
      <c r="QCB95" s="126"/>
      <c r="QCC95" s="126"/>
      <c r="QCD95" s="126"/>
      <c r="QCE95" s="126"/>
      <c r="QCF95" s="126"/>
      <c r="QCG95" s="126"/>
      <c r="QCH95" s="126"/>
      <c r="QCI95" s="126"/>
      <c r="QCJ95" s="126"/>
      <c r="QCK95" s="126"/>
      <c r="QCL95" s="126"/>
      <c r="QCM95" s="126"/>
      <c r="QCN95" s="126"/>
      <c r="QCO95" s="126"/>
      <c r="QCP95" s="126"/>
      <c r="QCQ95" s="126"/>
      <c r="QCR95" s="126"/>
      <c r="QCS95" s="126"/>
      <c r="QCT95" s="126"/>
      <c r="QCU95" s="126"/>
      <c r="QCV95" s="126"/>
      <c r="QCW95" s="126"/>
      <c r="QCX95" s="126"/>
      <c r="QCY95" s="126"/>
      <c r="QCZ95" s="126"/>
      <c r="QDA95" s="126"/>
      <c r="QDB95" s="126"/>
      <c r="QDC95" s="126"/>
      <c r="QDD95" s="126"/>
      <c r="QDE95" s="126"/>
      <c r="QDF95" s="126"/>
      <c r="QDG95" s="126"/>
      <c r="QDH95" s="126"/>
      <c r="QDI95" s="126"/>
      <c r="QDJ95" s="126"/>
      <c r="QDK95" s="126"/>
      <c r="QDL95" s="126"/>
      <c r="QDM95" s="126"/>
      <c r="QDN95" s="126"/>
      <c r="QDO95" s="126"/>
      <c r="QDP95" s="126"/>
      <c r="QDQ95" s="126"/>
      <c r="QDR95" s="126"/>
      <c r="QDS95" s="126"/>
      <c r="QDT95" s="126"/>
      <c r="QDU95" s="126"/>
      <c r="QDV95" s="126"/>
      <c r="QDW95" s="126"/>
      <c r="QDX95" s="126"/>
      <c r="QDY95" s="126"/>
      <c r="QDZ95" s="126"/>
      <c r="QEA95" s="126"/>
      <c r="QEB95" s="126"/>
      <c r="QEC95" s="126"/>
      <c r="QED95" s="126"/>
      <c r="QEE95" s="126"/>
      <c r="QEF95" s="126"/>
      <c r="QEG95" s="126"/>
      <c r="QEH95" s="126"/>
      <c r="QEI95" s="126"/>
      <c r="QEJ95" s="126"/>
      <c r="QEK95" s="126"/>
      <c r="QEL95" s="126"/>
      <c r="QEM95" s="126"/>
      <c r="QEN95" s="126"/>
      <c r="QEO95" s="126"/>
      <c r="QEP95" s="126"/>
      <c r="QEQ95" s="126"/>
      <c r="QER95" s="126"/>
      <c r="QES95" s="126"/>
      <c r="QET95" s="126"/>
      <c r="QEU95" s="126"/>
      <c r="QEV95" s="126"/>
      <c r="QEW95" s="126"/>
      <c r="QEX95" s="126"/>
      <c r="QEY95" s="126"/>
      <c r="QEZ95" s="126"/>
      <c r="QFA95" s="126"/>
      <c r="QFB95" s="126"/>
      <c r="QFC95" s="126"/>
      <c r="QFD95" s="126"/>
      <c r="QFE95" s="126"/>
      <c r="QFF95" s="126"/>
      <c r="QFG95" s="126"/>
      <c r="QFH95" s="126"/>
      <c r="QFI95" s="126"/>
      <c r="QFJ95" s="126"/>
      <c r="QFK95" s="126"/>
      <c r="QFL95" s="126"/>
      <c r="QFM95" s="126"/>
      <c r="QFN95" s="126"/>
      <c r="QFO95" s="126"/>
      <c r="QFP95" s="126"/>
      <c r="QFQ95" s="126"/>
      <c r="QFR95" s="126"/>
      <c r="QFS95" s="126"/>
      <c r="QFT95" s="126"/>
      <c r="QFU95" s="126"/>
      <c r="QFV95" s="126"/>
      <c r="QFW95" s="126"/>
      <c r="QFX95" s="126"/>
      <c r="QFY95" s="126"/>
      <c r="QFZ95" s="126"/>
      <c r="QGA95" s="126"/>
      <c r="QGB95" s="126"/>
      <c r="QGC95" s="126"/>
      <c r="QGD95" s="126"/>
      <c r="QGE95" s="126"/>
      <c r="QGF95" s="126"/>
      <c r="QGG95" s="126"/>
      <c r="QGH95" s="126"/>
      <c r="QGI95" s="126"/>
      <c r="QGJ95" s="126"/>
      <c r="QGK95" s="126"/>
      <c r="QGL95" s="126"/>
      <c r="QGM95" s="126"/>
      <c r="QGN95" s="126"/>
      <c r="QGO95" s="126"/>
      <c r="QGP95" s="126"/>
      <c r="QGQ95" s="126"/>
      <c r="QGR95" s="126"/>
      <c r="QGS95" s="126"/>
      <c r="QGT95" s="126"/>
      <c r="QGU95" s="126"/>
      <c r="QGV95" s="126"/>
      <c r="QGW95" s="126"/>
      <c r="QGX95" s="126"/>
      <c r="QGY95" s="126"/>
      <c r="QGZ95" s="126"/>
      <c r="QHA95" s="126"/>
      <c r="QHB95" s="126"/>
      <c r="QHC95" s="126"/>
      <c r="QHD95" s="126"/>
      <c r="QHE95" s="126"/>
      <c r="QHF95" s="126"/>
      <c r="QHG95" s="126"/>
      <c r="QHH95" s="126"/>
      <c r="QHI95" s="126"/>
      <c r="QHJ95" s="126"/>
      <c r="QHK95" s="126"/>
      <c r="QHL95" s="126"/>
      <c r="QHM95" s="126"/>
      <c r="QHN95" s="126"/>
      <c r="QHO95" s="126"/>
      <c r="QHP95" s="126"/>
      <c r="QHQ95" s="126"/>
      <c r="QHR95" s="126"/>
      <c r="QHS95" s="126"/>
      <c r="QHT95" s="126"/>
      <c r="QHU95" s="126"/>
      <c r="QHV95" s="126"/>
      <c r="QHW95" s="126"/>
      <c r="QHX95" s="126"/>
      <c r="QHY95" s="126"/>
      <c r="QHZ95" s="126"/>
      <c r="QIA95" s="126"/>
      <c r="QIB95" s="126"/>
      <c r="QIC95" s="126"/>
      <c r="QID95" s="126"/>
      <c r="QIE95" s="126"/>
      <c r="QIF95" s="126"/>
      <c r="QIG95" s="126"/>
      <c r="QIH95" s="126"/>
      <c r="QII95" s="126"/>
      <c r="QIJ95" s="126"/>
      <c r="QIK95" s="126"/>
      <c r="QIL95" s="126"/>
      <c r="QIM95" s="126"/>
      <c r="QIN95" s="126"/>
      <c r="QIO95" s="126"/>
      <c r="QIP95" s="126"/>
      <c r="QIQ95" s="126"/>
      <c r="QIR95" s="126"/>
      <c r="QIS95" s="126"/>
      <c r="QIT95" s="126"/>
      <c r="QIU95" s="126"/>
      <c r="QIV95" s="126"/>
      <c r="QIW95" s="126"/>
      <c r="QIX95" s="126"/>
      <c r="QIY95" s="126"/>
      <c r="QIZ95" s="126"/>
      <c r="QJA95" s="126"/>
      <c r="QJB95" s="126"/>
      <c r="QJC95" s="126"/>
      <c r="QJD95" s="126"/>
      <c r="QJE95" s="126"/>
      <c r="QJF95" s="126"/>
      <c r="QJG95" s="126"/>
      <c r="QJH95" s="126"/>
      <c r="QJI95" s="126"/>
      <c r="QJJ95" s="126"/>
      <c r="QJK95" s="126"/>
      <c r="QJL95" s="126"/>
      <c r="QJM95" s="126"/>
      <c r="QJN95" s="126"/>
      <c r="QJO95" s="126"/>
      <c r="QJP95" s="126"/>
      <c r="QJQ95" s="126"/>
      <c r="QJR95" s="126"/>
      <c r="QJS95" s="126"/>
      <c r="QJT95" s="126"/>
      <c r="QJU95" s="126"/>
      <c r="QJV95" s="126"/>
      <c r="QJW95" s="126"/>
      <c r="QJX95" s="126"/>
      <c r="QJY95" s="126"/>
      <c r="QJZ95" s="126"/>
      <c r="QKA95" s="126"/>
      <c r="QKB95" s="126"/>
      <c r="QKC95" s="126"/>
      <c r="QKD95" s="126"/>
      <c r="QKE95" s="126"/>
      <c r="QKF95" s="126"/>
      <c r="QKG95" s="126"/>
      <c r="QKH95" s="126"/>
      <c r="QKI95" s="126"/>
      <c r="QKJ95" s="126"/>
      <c r="QKK95" s="126"/>
      <c r="QKL95" s="126"/>
      <c r="QKM95" s="126"/>
      <c r="QKN95" s="126"/>
      <c r="QKO95" s="126"/>
      <c r="QKP95" s="126"/>
      <c r="QKQ95" s="126"/>
      <c r="QKR95" s="126"/>
      <c r="QKS95" s="126"/>
      <c r="QKT95" s="126"/>
      <c r="QKU95" s="126"/>
      <c r="QKV95" s="126"/>
      <c r="QKW95" s="126"/>
      <c r="QKX95" s="126"/>
      <c r="QKY95" s="126"/>
      <c r="QKZ95" s="126"/>
      <c r="QLA95" s="126"/>
      <c r="QLB95" s="126"/>
      <c r="QLC95" s="126"/>
      <c r="QLD95" s="126"/>
      <c r="QLE95" s="126"/>
      <c r="QLF95" s="126"/>
      <c r="QLG95" s="126"/>
      <c r="QLH95" s="126"/>
      <c r="QLI95" s="126"/>
      <c r="QLJ95" s="126"/>
      <c r="QLK95" s="126"/>
      <c r="QLL95" s="126"/>
      <c r="QLM95" s="126"/>
      <c r="QLN95" s="126"/>
      <c r="QLO95" s="126"/>
      <c r="QLP95" s="126"/>
      <c r="QLQ95" s="126"/>
      <c r="QLR95" s="126"/>
      <c r="QLS95" s="126"/>
      <c r="QLT95" s="126"/>
      <c r="QLU95" s="126"/>
      <c r="QLV95" s="126"/>
      <c r="QLW95" s="126"/>
      <c r="QLX95" s="126"/>
      <c r="QLY95" s="126"/>
      <c r="QLZ95" s="126"/>
      <c r="QMA95" s="126"/>
      <c r="QMB95" s="126"/>
      <c r="QMC95" s="126"/>
      <c r="QMD95" s="126"/>
      <c r="QME95" s="126"/>
      <c r="QMF95" s="126"/>
      <c r="QMG95" s="126"/>
      <c r="QMH95" s="126"/>
      <c r="QMI95" s="126"/>
      <c r="QMJ95" s="126"/>
      <c r="QMK95" s="126"/>
      <c r="QML95" s="126"/>
      <c r="QMM95" s="126"/>
      <c r="QMN95" s="126"/>
      <c r="QMO95" s="126"/>
      <c r="QMP95" s="126"/>
      <c r="QMQ95" s="126"/>
      <c r="QMR95" s="126"/>
      <c r="QMS95" s="126"/>
      <c r="QMT95" s="126"/>
      <c r="QMU95" s="126"/>
      <c r="QMV95" s="126"/>
      <c r="QMW95" s="126"/>
      <c r="QMX95" s="126"/>
      <c r="QMY95" s="126"/>
      <c r="QMZ95" s="126"/>
      <c r="QNA95" s="126"/>
      <c r="QNB95" s="126"/>
      <c r="QNC95" s="126"/>
      <c r="QND95" s="126"/>
      <c r="QNE95" s="126"/>
      <c r="QNF95" s="126"/>
      <c r="QNG95" s="126"/>
      <c r="QNH95" s="126"/>
      <c r="QNI95" s="126"/>
      <c r="QNJ95" s="126"/>
      <c r="QNK95" s="126"/>
      <c r="QNL95" s="126"/>
      <c r="QNM95" s="126"/>
      <c r="QNN95" s="126"/>
      <c r="QNO95" s="126"/>
      <c r="QNP95" s="126"/>
      <c r="QNQ95" s="126"/>
      <c r="QNR95" s="126"/>
      <c r="QNS95" s="126"/>
      <c r="QNT95" s="126"/>
      <c r="QNU95" s="126"/>
      <c r="QNV95" s="126"/>
      <c r="QNW95" s="126"/>
      <c r="QNX95" s="126"/>
      <c r="QNY95" s="126"/>
      <c r="QNZ95" s="126"/>
      <c r="QOA95" s="126"/>
      <c r="QOB95" s="126"/>
      <c r="QOC95" s="126"/>
      <c r="QOD95" s="126"/>
      <c r="QOE95" s="126"/>
      <c r="QOF95" s="126"/>
      <c r="QOG95" s="126"/>
      <c r="QOH95" s="126"/>
      <c r="QOI95" s="126"/>
      <c r="QOJ95" s="126"/>
      <c r="QOK95" s="126"/>
      <c r="QOL95" s="126"/>
      <c r="QOM95" s="126"/>
      <c r="QON95" s="126"/>
      <c r="QOO95" s="126"/>
      <c r="QOP95" s="126"/>
      <c r="QOQ95" s="126"/>
      <c r="QOR95" s="126"/>
      <c r="QOS95" s="126"/>
      <c r="QOT95" s="126"/>
      <c r="QOU95" s="126"/>
      <c r="QOV95" s="126"/>
      <c r="QOW95" s="126"/>
      <c r="QOX95" s="126"/>
      <c r="QOY95" s="126"/>
      <c r="QOZ95" s="126"/>
      <c r="QPA95" s="126"/>
      <c r="QPB95" s="126"/>
      <c r="QPC95" s="126"/>
      <c r="QPD95" s="126"/>
      <c r="QPE95" s="126"/>
      <c r="QPF95" s="126"/>
      <c r="QPG95" s="126"/>
      <c r="QPH95" s="126"/>
      <c r="QPI95" s="126"/>
      <c r="QPJ95" s="126"/>
      <c r="QPK95" s="126"/>
      <c r="QPL95" s="126"/>
      <c r="QPM95" s="126"/>
      <c r="QPN95" s="126"/>
      <c r="QPO95" s="126"/>
      <c r="QPP95" s="126"/>
      <c r="QPQ95" s="126"/>
      <c r="QPR95" s="126"/>
      <c r="QPS95" s="126"/>
      <c r="QPT95" s="126"/>
      <c r="QPU95" s="126"/>
      <c r="QPV95" s="126"/>
      <c r="QPW95" s="126"/>
      <c r="QPX95" s="126"/>
      <c r="QPY95" s="126"/>
      <c r="QPZ95" s="126"/>
      <c r="QQA95" s="126"/>
      <c r="QQB95" s="126"/>
      <c r="QQC95" s="126"/>
      <c r="QQD95" s="126"/>
      <c r="QQE95" s="126"/>
      <c r="QQF95" s="126"/>
      <c r="QQG95" s="126"/>
      <c r="QQH95" s="126"/>
      <c r="QQI95" s="126"/>
      <c r="QQJ95" s="126"/>
      <c r="QQK95" s="126"/>
      <c r="QQL95" s="126"/>
      <c r="QQM95" s="126"/>
      <c r="QQN95" s="126"/>
      <c r="QQO95" s="126"/>
      <c r="QQP95" s="126"/>
      <c r="QQQ95" s="126"/>
      <c r="QQR95" s="126"/>
      <c r="QQS95" s="126"/>
      <c r="QQT95" s="126"/>
      <c r="QQU95" s="126"/>
      <c r="QQV95" s="126"/>
      <c r="QQW95" s="126"/>
      <c r="QQX95" s="126"/>
      <c r="QQY95" s="126"/>
      <c r="QQZ95" s="126"/>
      <c r="QRA95" s="126"/>
      <c r="QRB95" s="126"/>
      <c r="QRC95" s="126"/>
      <c r="QRD95" s="126"/>
      <c r="QRE95" s="126"/>
      <c r="QRF95" s="126"/>
      <c r="QRG95" s="126"/>
      <c r="QRH95" s="126"/>
      <c r="QRI95" s="126"/>
      <c r="QRJ95" s="126"/>
      <c r="QRK95" s="126"/>
      <c r="QRL95" s="126"/>
      <c r="QRM95" s="126"/>
      <c r="QRN95" s="126"/>
      <c r="QRO95" s="126"/>
      <c r="QRP95" s="126"/>
      <c r="QRQ95" s="126"/>
      <c r="QRR95" s="126"/>
      <c r="QRS95" s="126"/>
      <c r="QRT95" s="126"/>
      <c r="QRU95" s="126"/>
      <c r="QRV95" s="126"/>
      <c r="QRW95" s="126"/>
      <c r="QRX95" s="126"/>
      <c r="QRY95" s="126"/>
      <c r="QRZ95" s="126"/>
      <c r="QSA95" s="126"/>
      <c r="QSB95" s="126"/>
      <c r="QSC95" s="126"/>
      <c r="QSD95" s="126"/>
      <c r="QSE95" s="126"/>
      <c r="QSF95" s="126"/>
      <c r="QSG95" s="126"/>
      <c r="QSH95" s="126"/>
      <c r="QSI95" s="126"/>
      <c r="QSJ95" s="126"/>
      <c r="QSK95" s="126"/>
      <c r="QSL95" s="126"/>
      <c r="QSM95" s="126"/>
      <c r="QSN95" s="126"/>
      <c r="QSO95" s="126"/>
      <c r="QSP95" s="126"/>
      <c r="QSQ95" s="126"/>
      <c r="QSR95" s="126"/>
      <c r="QSS95" s="126"/>
      <c r="QST95" s="126"/>
      <c r="QSU95" s="126"/>
      <c r="QSV95" s="126"/>
      <c r="QSW95" s="126"/>
      <c r="QSX95" s="126"/>
      <c r="QSY95" s="126"/>
      <c r="QSZ95" s="126"/>
      <c r="QTA95" s="126"/>
      <c r="QTB95" s="126"/>
      <c r="QTC95" s="126"/>
      <c r="QTD95" s="126"/>
      <c r="QTE95" s="126"/>
      <c r="QTF95" s="126"/>
      <c r="QTG95" s="126"/>
      <c r="QTH95" s="126"/>
      <c r="QTI95" s="126"/>
      <c r="QTJ95" s="126"/>
      <c r="QTK95" s="126"/>
      <c r="QTL95" s="126"/>
      <c r="QTM95" s="126"/>
      <c r="QTN95" s="126"/>
      <c r="QTO95" s="126"/>
      <c r="QTP95" s="126"/>
      <c r="QTQ95" s="126"/>
      <c r="QTR95" s="126"/>
      <c r="QTS95" s="126"/>
      <c r="QTT95" s="126"/>
      <c r="QTU95" s="126"/>
      <c r="QTV95" s="126"/>
      <c r="QTW95" s="126"/>
      <c r="QTX95" s="126"/>
      <c r="QTY95" s="126"/>
      <c r="QTZ95" s="126"/>
      <c r="QUA95" s="126"/>
      <c r="QUB95" s="126"/>
      <c r="QUC95" s="126"/>
      <c r="QUD95" s="126"/>
      <c r="QUE95" s="126"/>
      <c r="QUF95" s="126"/>
      <c r="QUG95" s="126"/>
      <c r="QUH95" s="126"/>
      <c r="QUI95" s="126"/>
      <c r="QUJ95" s="126"/>
      <c r="QUK95" s="126"/>
      <c r="QUL95" s="126"/>
      <c r="QUM95" s="126"/>
      <c r="QUN95" s="126"/>
      <c r="QUO95" s="126"/>
      <c r="QUP95" s="126"/>
      <c r="QUQ95" s="126"/>
      <c r="QUR95" s="126"/>
      <c r="QUS95" s="126"/>
      <c r="QUT95" s="126"/>
      <c r="QUU95" s="126"/>
      <c r="QUV95" s="126"/>
      <c r="QUW95" s="126"/>
      <c r="QUX95" s="126"/>
      <c r="QUY95" s="126"/>
      <c r="QUZ95" s="126"/>
      <c r="QVA95" s="126"/>
      <c r="QVB95" s="126"/>
      <c r="QVC95" s="126"/>
      <c r="QVD95" s="126"/>
      <c r="QVE95" s="126"/>
      <c r="QVF95" s="126"/>
      <c r="QVG95" s="126"/>
      <c r="QVH95" s="126"/>
      <c r="QVI95" s="126"/>
      <c r="QVJ95" s="126"/>
      <c r="QVK95" s="126"/>
      <c r="QVL95" s="126"/>
      <c r="QVM95" s="126"/>
      <c r="QVN95" s="126"/>
      <c r="QVO95" s="126"/>
      <c r="QVP95" s="126"/>
      <c r="QVQ95" s="126"/>
      <c r="QVR95" s="126"/>
      <c r="QVS95" s="126"/>
      <c r="QVT95" s="126"/>
      <c r="QVU95" s="126"/>
      <c r="QVV95" s="126"/>
      <c r="QVW95" s="126"/>
      <c r="QVX95" s="126"/>
      <c r="QVY95" s="126"/>
      <c r="QVZ95" s="126"/>
      <c r="QWA95" s="126"/>
      <c r="QWB95" s="126"/>
      <c r="QWC95" s="126"/>
      <c r="QWD95" s="126"/>
      <c r="QWE95" s="126"/>
      <c r="QWF95" s="126"/>
      <c r="QWG95" s="126"/>
      <c r="QWH95" s="126"/>
      <c r="QWI95" s="126"/>
      <c r="QWJ95" s="126"/>
      <c r="QWK95" s="126"/>
      <c r="QWL95" s="126"/>
      <c r="QWM95" s="126"/>
      <c r="QWN95" s="126"/>
      <c r="QWO95" s="126"/>
      <c r="QWP95" s="126"/>
      <c r="QWQ95" s="126"/>
      <c r="QWR95" s="126"/>
      <c r="QWS95" s="126"/>
      <c r="QWT95" s="126"/>
      <c r="QWU95" s="126"/>
      <c r="QWV95" s="126"/>
      <c r="QWW95" s="126"/>
      <c r="QWX95" s="126"/>
      <c r="QWY95" s="126"/>
      <c r="QWZ95" s="126"/>
      <c r="QXA95" s="126"/>
      <c r="QXB95" s="126"/>
      <c r="QXC95" s="126"/>
      <c r="QXD95" s="126"/>
      <c r="QXE95" s="126"/>
      <c r="QXF95" s="126"/>
      <c r="QXG95" s="126"/>
      <c r="QXH95" s="126"/>
      <c r="QXI95" s="126"/>
      <c r="QXJ95" s="126"/>
      <c r="QXK95" s="126"/>
      <c r="QXL95" s="126"/>
      <c r="QXM95" s="126"/>
      <c r="QXN95" s="126"/>
      <c r="QXO95" s="126"/>
      <c r="QXP95" s="126"/>
      <c r="QXQ95" s="126"/>
      <c r="QXR95" s="126"/>
      <c r="QXS95" s="126"/>
      <c r="QXT95" s="126"/>
      <c r="QXU95" s="126"/>
      <c r="QXV95" s="126"/>
      <c r="QXW95" s="126"/>
      <c r="QXX95" s="126"/>
      <c r="QXY95" s="126"/>
      <c r="QXZ95" s="126"/>
      <c r="QYA95" s="126"/>
      <c r="QYB95" s="126"/>
      <c r="QYC95" s="126"/>
      <c r="QYD95" s="126"/>
      <c r="QYE95" s="126"/>
      <c r="QYF95" s="126"/>
      <c r="QYG95" s="126"/>
      <c r="QYH95" s="126"/>
      <c r="QYI95" s="126"/>
      <c r="QYJ95" s="126"/>
      <c r="QYK95" s="126"/>
      <c r="QYL95" s="126"/>
      <c r="QYM95" s="126"/>
      <c r="QYN95" s="126"/>
      <c r="QYO95" s="126"/>
      <c r="QYP95" s="126"/>
      <c r="QYQ95" s="126"/>
      <c r="QYR95" s="126"/>
      <c r="QYS95" s="126"/>
      <c r="QYT95" s="126"/>
      <c r="QYU95" s="126"/>
      <c r="QYV95" s="126"/>
      <c r="QYW95" s="126"/>
      <c r="QYX95" s="126"/>
      <c r="QYY95" s="126"/>
      <c r="QYZ95" s="126"/>
      <c r="QZA95" s="126"/>
      <c r="QZB95" s="126"/>
      <c r="QZC95" s="126"/>
      <c r="QZD95" s="126"/>
      <c r="QZE95" s="126"/>
      <c r="QZF95" s="126"/>
      <c r="QZG95" s="126"/>
      <c r="QZH95" s="126"/>
      <c r="QZI95" s="126"/>
      <c r="QZJ95" s="126"/>
      <c r="QZK95" s="126"/>
      <c r="QZL95" s="126"/>
      <c r="QZM95" s="126"/>
      <c r="QZN95" s="126"/>
      <c r="QZO95" s="126"/>
      <c r="QZP95" s="126"/>
      <c r="QZQ95" s="126"/>
      <c r="QZR95" s="126"/>
      <c r="QZS95" s="126"/>
      <c r="QZT95" s="126"/>
      <c r="QZU95" s="126"/>
      <c r="QZV95" s="126"/>
      <c r="QZW95" s="126"/>
      <c r="QZX95" s="126"/>
      <c r="QZY95" s="126"/>
      <c r="QZZ95" s="126"/>
      <c r="RAA95" s="126"/>
      <c r="RAB95" s="126"/>
      <c r="RAC95" s="126"/>
      <c r="RAD95" s="126"/>
      <c r="RAE95" s="126"/>
      <c r="RAF95" s="126"/>
      <c r="RAG95" s="126"/>
      <c r="RAH95" s="126"/>
      <c r="RAI95" s="126"/>
      <c r="RAJ95" s="126"/>
      <c r="RAK95" s="126"/>
      <c r="RAL95" s="126"/>
      <c r="RAM95" s="126"/>
      <c r="RAN95" s="126"/>
      <c r="RAO95" s="126"/>
      <c r="RAP95" s="126"/>
      <c r="RAQ95" s="126"/>
      <c r="RAR95" s="126"/>
      <c r="RAS95" s="126"/>
      <c r="RAT95" s="126"/>
      <c r="RAU95" s="126"/>
      <c r="RAV95" s="126"/>
      <c r="RAW95" s="126"/>
      <c r="RAX95" s="126"/>
      <c r="RAY95" s="126"/>
      <c r="RAZ95" s="126"/>
      <c r="RBA95" s="126"/>
      <c r="RBB95" s="126"/>
      <c r="RBC95" s="126"/>
      <c r="RBD95" s="126"/>
      <c r="RBE95" s="126"/>
      <c r="RBF95" s="126"/>
      <c r="RBG95" s="126"/>
      <c r="RBH95" s="126"/>
      <c r="RBI95" s="126"/>
      <c r="RBJ95" s="126"/>
      <c r="RBK95" s="126"/>
      <c r="RBL95" s="126"/>
      <c r="RBM95" s="126"/>
      <c r="RBN95" s="126"/>
      <c r="RBO95" s="126"/>
      <c r="RBP95" s="126"/>
      <c r="RBQ95" s="126"/>
      <c r="RBR95" s="126"/>
      <c r="RBS95" s="126"/>
      <c r="RBT95" s="126"/>
      <c r="RBU95" s="126"/>
      <c r="RBV95" s="126"/>
      <c r="RBW95" s="126"/>
      <c r="RBX95" s="126"/>
      <c r="RBY95" s="126"/>
      <c r="RBZ95" s="126"/>
      <c r="RCA95" s="126"/>
      <c r="RCB95" s="126"/>
      <c r="RCC95" s="126"/>
      <c r="RCD95" s="126"/>
      <c r="RCE95" s="126"/>
      <c r="RCF95" s="126"/>
      <c r="RCG95" s="126"/>
      <c r="RCH95" s="126"/>
      <c r="RCI95" s="126"/>
      <c r="RCJ95" s="126"/>
      <c r="RCK95" s="126"/>
      <c r="RCL95" s="126"/>
      <c r="RCM95" s="126"/>
      <c r="RCN95" s="126"/>
      <c r="RCO95" s="126"/>
      <c r="RCP95" s="126"/>
      <c r="RCQ95" s="126"/>
      <c r="RCR95" s="126"/>
      <c r="RCS95" s="126"/>
      <c r="RCT95" s="126"/>
      <c r="RCU95" s="126"/>
      <c r="RCV95" s="126"/>
      <c r="RCW95" s="126"/>
      <c r="RCX95" s="126"/>
      <c r="RCY95" s="126"/>
      <c r="RCZ95" s="126"/>
      <c r="RDA95" s="126"/>
      <c r="RDB95" s="126"/>
      <c r="RDC95" s="126"/>
      <c r="RDD95" s="126"/>
      <c r="RDE95" s="126"/>
      <c r="RDF95" s="126"/>
      <c r="RDG95" s="126"/>
      <c r="RDH95" s="126"/>
      <c r="RDI95" s="126"/>
      <c r="RDJ95" s="126"/>
      <c r="RDK95" s="126"/>
      <c r="RDL95" s="126"/>
      <c r="RDM95" s="126"/>
      <c r="RDN95" s="126"/>
      <c r="RDO95" s="126"/>
      <c r="RDP95" s="126"/>
      <c r="RDQ95" s="126"/>
      <c r="RDR95" s="126"/>
      <c r="RDS95" s="126"/>
      <c r="RDT95" s="126"/>
      <c r="RDU95" s="126"/>
      <c r="RDV95" s="126"/>
      <c r="RDW95" s="126"/>
      <c r="RDX95" s="126"/>
      <c r="RDY95" s="126"/>
      <c r="RDZ95" s="126"/>
      <c r="REA95" s="126"/>
      <c r="REB95" s="126"/>
      <c r="REC95" s="126"/>
      <c r="RED95" s="126"/>
      <c r="REE95" s="126"/>
      <c r="REF95" s="126"/>
      <c r="REG95" s="126"/>
      <c r="REH95" s="126"/>
      <c r="REI95" s="126"/>
      <c r="REJ95" s="126"/>
      <c r="REK95" s="126"/>
      <c r="REL95" s="126"/>
      <c r="REM95" s="126"/>
      <c r="REN95" s="126"/>
      <c r="REO95" s="126"/>
      <c r="REP95" s="126"/>
      <c r="REQ95" s="126"/>
      <c r="RER95" s="126"/>
      <c r="RES95" s="126"/>
      <c r="RET95" s="126"/>
      <c r="REU95" s="126"/>
      <c r="REV95" s="126"/>
      <c r="REW95" s="126"/>
      <c r="REX95" s="126"/>
      <c r="REY95" s="126"/>
      <c r="REZ95" s="126"/>
      <c r="RFA95" s="126"/>
      <c r="RFB95" s="126"/>
      <c r="RFC95" s="126"/>
      <c r="RFD95" s="126"/>
      <c r="RFE95" s="126"/>
      <c r="RFF95" s="126"/>
      <c r="RFG95" s="126"/>
      <c r="RFH95" s="126"/>
      <c r="RFI95" s="126"/>
      <c r="RFJ95" s="126"/>
      <c r="RFK95" s="126"/>
      <c r="RFL95" s="126"/>
      <c r="RFM95" s="126"/>
      <c r="RFN95" s="126"/>
      <c r="RFO95" s="126"/>
      <c r="RFP95" s="126"/>
      <c r="RFQ95" s="126"/>
      <c r="RFR95" s="126"/>
      <c r="RFS95" s="126"/>
      <c r="RFT95" s="126"/>
      <c r="RFU95" s="126"/>
      <c r="RFV95" s="126"/>
      <c r="RFW95" s="126"/>
      <c r="RFX95" s="126"/>
      <c r="RFY95" s="126"/>
      <c r="RFZ95" s="126"/>
      <c r="RGA95" s="126"/>
      <c r="RGB95" s="126"/>
      <c r="RGC95" s="126"/>
      <c r="RGD95" s="126"/>
      <c r="RGE95" s="126"/>
      <c r="RGF95" s="126"/>
      <c r="RGG95" s="126"/>
      <c r="RGH95" s="126"/>
      <c r="RGI95" s="126"/>
      <c r="RGJ95" s="126"/>
      <c r="RGK95" s="126"/>
      <c r="RGL95" s="126"/>
      <c r="RGM95" s="126"/>
      <c r="RGN95" s="126"/>
      <c r="RGO95" s="126"/>
      <c r="RGP95" s="126"/>
      <c r="RGQ95" s="126"/>
      <c r="RGR95" s="126"/>
      <c r="RGS95" s="126"/>
      <c r="RGT95" s="126"/>
      <c r="RGU95" s="126"/>
      <c r="RGV95" s="126"/>
      <c r="RGW95" s="126"/>
      <c r="RGX95" s="126"/>
      <c r="RGY95" s="126"/>
      <c r="RGZ95" s="126"/>
      <c r="RHA95" s="126"/>
      <c r="RHB95" s="126"/>
      <c r="RHC95" s="126"/>
      <c r="RHD95" s="126"/>
      <c r="RHE95" s="126"/>
      <c r="RHF95" s="126"/>
      <c r="RHG95" s="126"/>
      <c r="RHH95" s="126"/>
      <c r="RHI95" s="126"/>
      <c r="RHJ95" s="126"/>
      <c r="RHK95" s="126"/>
      <c r="RHL95" s="126"/>
      <c r="RHM95" s="126"/>
      <c r="RHN95" s="126"/>
      <c r="RHO95" s="126"/>
      <c r="RHP95" s="126"/>
      <c r="RHQ95" s="126"/>
      <c r="RHR95" s="126"/>
      <c r="RHS95" s="126"/>
      <c r="RHT95" s="126"/>
      <c r="RHU95" s="126"/>
      <c r="RHV95" s="126"/>
      <c r="RHW95" s="126"/>
      <c r="RHX95" s="126"/>
      <c r="RHY95" s="126"/>
      <c r="RHZ95" s="126"/>
      <c r="RIA95" s="126"/>
      <c r="RIB95" s="126"/>
      <c r="RIC95" s="126"/>
      <c r="RID95" s="126"/>
      <c r="RIE95" s="126"/>
      <c r="RIF95" s="126"/>
      <c r="RIG95" s="126"/>
      <c r="RIH95" s="126"/>
      <c r="RII95" s="126"/>
      <c r="RIJ95" s="126"/>
      <c r="RIK95" s="126"/>
      <c r="RIL95" s="126"/>
      <c r="RIM95" s="126"/>
      <c r="RIN95" s="126"/>
      <c r="RIO95" s="126"/>
      <c r="RIP95" s="126"/>
      <c r="RIQ95" s="126"/>
      <c r="RIR95" s="126"/>
      <c r="RIS95" s="126"/>
      <c r="RIT95" s="126"/>
      <c r="RIU95" s="126"/>
      <c r="RIV95" s="126"/>
      <c r="RIW95" s="126"/>
      <c r="RIX95" s="126"/>
      <c r="RIY95" s="126"/>
      <c r="RIZ95" s="126"/>
      <c r="RJA95" s="126"/>
      <c r="RJB95" s="126"/>
      <c r="RJC95" s="126"/>
      <c r="RJD95" s="126"/>
      <c r="RJE95" s="126"/>
      <c r="RJF95" s="126"/>
      <c r="RJG95" s="126"/>
      <c r="RJH95" s="126"/>
      <c r="RJI95" s="126"/>
      <c r="RJJ95" s="126"/>
      <c r="RJK95" s="126"/>
      <c r="RJL95" s="126"/>
      <c r="RJM95" s="126"/>
      <c r="RJN95" s="126"/>
      <c r="RJO95" s="126"/>
      <c r="RJP95" s="126"/>
      <c r="RJQ95" s="126"/>
      <c r="RJR95" s="126"/>
      <c r="RJS95" s="126"/>
      <c r="RJT95" s="126"/>
      <c r="RJU95" s="126"/>
      <c r="RJV95" s="126"/>
      <c r="RJW95" s="126"/>
      <c r="RJX95" s="126"/>
      <c r="RJY95" s="126"/>
      <c r="RJZ95" s="126"/>
      <c r="RKA95" s="126"/>
      <c r="RKB95" s="126"/>
      <c r="RKC95" s="126"/>
      <c r="RKD95" s="126"/>
      <c r="RKE95" s="126"/>
      <c r="RKF95" s="126"/>
      <c r="RKG95" s="126"/>
      <c r="RKH95" s="126"/>
      <c r="RKI95" s="126"/>
      <c r="RKJ95" s="126"/>
      <c r="RKK95" s="126"/>
      <c r="RKL95" s="126"/>
      <c r="RKM95" s="126"/>
      <c r="RKN95" s="126"/>
      <c r="RKO95" s="126"/>
      <c r="RKP95" s="126"/>
      <c r="RKQ95" s="126"/>
      <c r="RKR95" s="126"/>
      <c r="RKS95" s="126"/>
      <c r="RKT95" s="126"/>
      <c r="RKU95" s="126"/>
      <c r="RKV95" s="126"/>
      <c r="RKW95" s="126"/>
      <c r="RKX95" s="126"/>
      <c r="RKY95" s="126"/>
      <c r="RKZ95" s="126"/>
      <c r="RLA95" s="126"/>
      <c r="RLB95" s="126"/>
      <c r="RLC95" s="126"/>
      <c r="RLD95" s="126"/>
      <c r="RLE95" s="126"/>
      <c r="RLF95" s="126"/>
      <c r="RLG95" s="126"/>
      <c r="RLH95" s="126"/>
      <c r="RLI95" s="126"/>
      <c r="RLJ95" s="126"/>
      <c r="RLK95" s="126"/>
      <c r="RLL95" s="126"/>
      <c r="RLM95" s="126"/>
      <c r="RLN95" s="126"/>
      <c r="RLO95" s="126"/>
      <c r="RLP95" s="126"/>
      <c r="RLQ95" s="126"/>
      <c r="RLR95" s="126"/>
      <c r="RLS95" s="126"/>
      <c r="RLT95" s="126"/>
      <c r="RLU95" s="126"/>
      <c r="RLV95" s="126"/>
      <c r="RLW95" s="126"/>
      <c r="RLX95" s="126"/>
      <c r="RLY95" s="126"/>
      <c r="RLZ95" s="126"/>
      <c r="RMA95" s="126"/>
      <c r="RMB95" s="126"/>
      <c r="RMC95" s="126"/>
      <c r="RMD95" s="126"/>
      <c r="RME95" s="126"/>
      <c r="RMF95" s="126"/>
      <c r="RMG95" s="126"/>
      <c r="RMH95" s="126"/>
      <c r="RMI95" s="126"/>
      <c r="RMJ95" s="126"/>
      <c r="RMK95" s="126"/>
      <c r="RML95" s="126"/>
      <c r="RMM95" s="126"/>
      <c r="RMN95" s="126"/>
      <c r="RMO95" s="126"/>
      <c r="RMP95" s="126"/>
      <c r="RMQ95" s="126"/>
      <c r="RMR95" s="126"/>
      <c r="RMS95" s="126"/>
      <c r="RMT95" s="126"/>
      <c r="RMU95" s="126"/>
      <c r="RMV95" s="126"/>
      <c r="RMW95" s="126"/>
      <c r="RMX95" s="126"/>
      <c r="RMY95" s="126"/>
      <c r="RMZ95" s="126"/>
      <c r="RNA95" s="126"/>
      <c r="RNB95" s="126"/>
      <c r="RNC95" s="126"/>
      <c r="RND95" s="126"/>
      <c r="RNE95" s="126"/>
      <c r="RNF95" s="126"/>
      <c r="RNG95" s="126"/>
      <c r="RNH95" s="126"/>
      <c r="RNI95" s="126"/>
      <c r="RNJ95" s="126"/>
      <c r="RNK95" s="126"/>
      <c r="RNL95" s="126"/>
      <c r="RNM95" s="126"/>
      <c r="RNN95" s="126"/>
      <c r="RNO95" s="126"/>
      <c r="RNP95" s="126"/>
      <c r="RNQ95" s="126"/>
      <c r="RNR95" s="126"/>
      <c r="RNS95" s="126"/>
      <c r="RNT95" s="126"/>
      <c r="RNU95" s="126"/>
      <c r="RNV95" s="126"/>
      <c r="RNW95" s="126"/>
      <c r="RNX95" s="126"/>
      <c r="RNY95" s="126"/>
      <c r="RNZ95" s="126"/>
      <c r="ROA95" s="126"/>
      <c r="ROB95" s="126"/>
      <c r="ROC95" s="126"/>
      <c r="ROD95" s="126"/>
      <c r="ROE95" s="126"/>
      <c r="ROF95" s="126"/>
      <c r="ROG95" s="126"/>
      <c r="ROH95" s="126"/>
      <c r="ROI95" s="126"/>
      <c r="ROJ95" s="126"/>
      <c r="ROK95" s="126"/>
      <c r="ROL95" s="126"/>
      <c r="ROM95" s="126"/>
      <c r="RON95" s="126"/>
      <c r="ROO95" s="126"/>
      <c r="ROP95" s="126"/>
      <c r="ROQ95" s="126"/>
      <c r="ROR95" s="126"/>
      <c r="ROS95" s="126"/>
      <c r="ROT95" s="126"/>
      <c r="ROU95" s="126"/>
      <c r="ROV95" s="126"/>
      <c r="ROW95" s="126"/>
      <c r="ROX95" s="126"/>
      <c r="ROY95" s="126"/>
      <c r="ROZ95" s="126"/>
      <c r="RPA95" s="126"/>
      <c r="RPB95" s="126"/>
      <c r="RPC95" s="126"/>
      <c r="RPD95" s="126"/>
      <c r="RPE95" s="126"/>
      <c r="RPF95" s="126"/>
      <c r="RPG95" s="126"/>
      <c r="RPH95" s="126"/>
      <c r="RPI95" s="126"/>
      <c r="RPJ95" s="126"/>
      <c r="RPK95" s="126"/>
      <c r="RPL95" s="126"/>
      <c r="RPM95" s="126"/>
      <c r="RPN95" s="126"/>
      <c r="RPO95" s="126"/>
      <c r="RPP95" s="126"/>
      <c r="RPQ95" s="126"/>
      <c r="RPR95" s="126"/>
      <c r="RPS95" s="126"/>
      <c r="RPT95" s="126"/>
      <c r="RPU95" s="126"/>
      <c r="RPV95" s="126"/>
      <c r="RPW95" s="126"/>
      <c r="RPX95" s="126"/>
      <c r="RPY95" s="126"/>
      <c r="RPZ95" s="126"/>
      <c r="RQA95" s="126"/>
      <c r="RQB95" s="126"/>
      <c r="RQC95" s="126"/>
      <c r="RQD95" s="126"/>
      <c r="RQE95" s="126"/>
      <c r="RQF95" s="126"/>
      <c r="RQG95" s="126"/>
      <c r="RQH95" s="126"/>
      <c r="RQI95" s="126"/>
      <c r="RQJ95" s="126"/>
      <c r="RQK95" s="126"/>
      <c r="RQL95" s="126"/>
      <c r="RQM95" s="126"/>
      <c r="RQN95" s="126"/>
      <c r="RQO95" s="126"/>
      <c r="RQP95" s="126"/>
      <c r="RQQ95" s="126"/>
      <c r="RQR95" s="126"/>
      <c r="RQS95" s="126"/>
      <c r="RQT95" s="126"/>
      <c r="RQU95" s="126"/>
      <c r="RQV95" s="126"/>
      <c r="RQW95" s="126"/>
      <c r="RQX95" s="126"/>
      <c r="RQY95" s="126"/>
      <c r="RQZ95" s="126"/>
      <c r="RRA95" s="126"/>
      <c r="RRB95" s="126"/>
      <c r="RRC95" s="126"/>
      <c r="RRD95" s="126"/>
      <c r="RRE95" s="126"/>
      <c r="RRF95" s="126"/>
      <c r="RRG95" s="126"/>
      <c r="RRH95" s="126"/>
      <c r="RRI95" s="126"/>
      <c r="RRJ95" s="126"/>
      <c r="RRK95" s="126"/>
      <c r="RRL95" s="126"/>
      <c r="RRM95" s="126"/>
      <c r="RRN95" s="126"/>
      <c r="RRO95" s="126"/>
      <c r="RRP95" s="126"/>
      <c r="RRQ95" s="126"/>
      <c r="RRR95" s="126"/>
      <c r="RRS95" s="126"/>
      <c r="RRT95" s="126"/>
      <c r="RRU95" s="126"/>
      <c r="RRV95" s="126"/>
      <c r="RRW95" s="126"/>
      <c r="RRX95" s="126"/>
      <c r="RRY95" s="126"/>
      <c r="RRZ95" s="126"/>
      <c r="RSA95" s="126"/>
      <c r="RSB95" s="126"/>
      <c r="RSC95" s="126"/>
      <c r="RSD95" s="126"/>
      <c r="RSE95" s="126"/>
      <c r="RSF95" s="126"/>
      <c r="RSG95" s="126"/>
      <c r="RSH95" s="126"/>
      <c r="RSI95" s="126"/>
      <c r="RSJ95" s="126"/>
      <c r="RSK95" s="126"/>
      <c r="RSL95" s="126"/>
      <c r="RSM95" s="126"/>
      <c r="RSN95" s="126"/>
      <c r="RSO95" s="126"/>
      <c r="RSP95" s="126"/>
      <c r="RSQ95" s="126"/>
      <c r="RSR95" s="126"/>
      <c r="RSS95" s="126"/>
      <c r="RST95" s="126"/>
      <c r="RSU95" s="126"/>
      <c r="RSV95" s="126"/>
      <c r="RSW95" s="126"/>
      <c r="RSX95" s="126"/>
      <c r="RSY95" s="126"/>
      <c r="RSZ95" s="126"/>
      <c r="RTA95" s="126"/>
      <c r="RTB95" s="126"/>
      <c r="RTC95" s="126"/>
      <c r="RTD95" s="126"/>
      <c r="RTE95" s="126"/>
      <c r="RTF95" s="126"/>
      <c r="RTG95" s="126"/>
      <c r="RTH95" s="126"/>
      <c r="RTI95" s="126"/>
      <c r="RTJ95" s="126"/>
      <c r="RTK95" s="126"/>
      <c r="RTL95" s="126"/>
      <c r="RTM95" s="126"/>
      <c r="RTN95" s="126"/>
      <c r="RTO95" s="126"/>
      <c r="RTP95" s="126"/>
      <c r="RTQ95" s="126"/>
      <c r="RTR95" s="126"/>
      <c r="RTS95" s="126"/>
      <c r="RTT95" s="126"/>
      <c r="RTU95" s="126"/>
      <c r="RTV95" s="126"/>
      <c r="RTW95" s="126"/>
      <c r="RTX95" s="126"/>
      <c r="RTY95" s="126"/>
      <c r="RTZ95" s="126"/>
      <c r="RUA95" s="126"/>
      <c r="RUB95" s="126"/>
      <c r="RUC95" s="126"/>
      <c r="RUD95" s="126"/>
      <c r="RUE95" s="126"/>
      <c r="RUF95" s="126"/>
      <c r="RUG95" s="126"/>
      <c r="RUH95" s="126"/>
      <c r="RUI95" s="126"/>
      <c r="RUJ95" s="126"/>
      <c r="RUK95" s="126"/>
      <c r="RUL95" s="126"/>
      <c r="RUM95" s="126"/>
      <c r="RUN95" s="126"/>
      <c r="RUO95" s="126"/>
      <c r="RUP95" s="126"/>
      <c r="RUQ95" s="126"/>
      <c r="RUR95" s="126"/>
      <c r="RUS95" s="126"/>
      <c r="RUT95" s="126"/>
      <c r="RUU95" s="126"/>
      <c r="RUV95" s="126"/>
      <c r="RUW95" s="126"/>
      <c r="RUX95" s="126"/>
      <c r="RUY95" s="126"/>
      <c r="RUZ95" s="126"/>
      <c r="RVA95" s="126"/>
      <c r="RVB95" s="126"/>
      <c r="RVC95" s="126"/>
      <c r="RVD95" s="126"/>
      <c r="RVE95" s="126"/>
      <c r="RVF95" s="126"/>
      <c r="RVG95" s="126"/>
      <c r="RVH95" s="126"/>
      <c r="RVI95" s="126"/>
      <c r="RVJ95" s="126"/>
      <c r="RVK95" s="126"/>
      <c r="RVL95" s="126"/>
      <c r="RVM95" s="126"/>
      <c r="RVN95" s="126"/>
      <c r="RVO95" s="126"/>
      <c r="RVP95" s="126"/>
      <c r="RVQ95" s="126"/>
      <c r="RVR95" s="126"/>
      <c r="RVS95" s="126"/>
      <c r="RVT95" s="126"/>
      <c r="RVU95" s="126"/>
      <c r="RVV95" s="126"/>
      <c r="RVW95" s="126"/>
      <c r="RVX95" s="126"/>
      <c r="RVY95" s="126"/>
      <c r="RVZ95" s="126"/>
      <c r="RWA95" s="126"/>
      <c r="RWB95" s="126"/>
      <c r="RWC95" s="126"/>
      <c r="RWD95" s="126"/>
      <c r="RWE95" s="126"/>
      <c r="RWF95" s="126"/>
      <c r="RWG95" s="126"/>
      <c r="RWH95" s="126"/>
      <c r="RWI95" s="126"/>
      <c r="RWJ95" s="126"/>
      <c r="RWK95" s="126"/>
      <c r="RWL95" s="126"/>
      <c r="RWM95" s="126"/>
      <c r="RWN95" s="126"/>
      <c r="RWO95" s="126"/>
      <c r="RWP95" s="126"/>
      <c r="RWQ95" s="126"/>
      <c r="RWR95" s="126"/>
      <c r="RWS95" s="126"/>
      <c r="RWT95" s="126"/>
      <c r="RWU95" s="126"/>
      <c r="RWV95" s="126"/>
      <c r="RWW95" s="126"/>
      <c r="RWX95" s="126"/>
      <c r="RWY95" s="126"/>
      <c r="RWZ95" s="126"/>
      <c r="RXA95" s="126"/>
      <c r="RXB95" s="126"/>
      <c r="RXC95" s="126"/>
      <c r="RXD95" s="126"/>
      <c r="RXE95" s="126"/>
      <c r="RXF95" s="126"/>
      <c r="RXG95" s="126"/>
      <c r="RXH95" s="126"/>
      <c r="RXI95" s="126"/>
      <c r="RXJ95" s="126"/>
      <c r="RXK95" s="126"/>
      <c r="RXL95" s="126"/>
      <c r="RXM95" s="126"/>
      <c r="RXN95" s="126"/>
      <c r="RXO95" s="126"/>
      <c r="RXP95" s="126"/>
      <c r="RXQ95" s="126"/>
      <c r="RXR95" s="126"/>
      <c r="RXS95" s="126"/>
      <c r="RXT95" s="126"/>
      <c r="RXU95" s="126"/>
      <c r="RXV95" s="126"/>
      <c r="RXW95" s="126"/>
      <c r="RXX95" s="126"/>
      <c r="RXY95" s="126"/>
      <c r="RXZ95" s="126"/>
      <c r="RYA95" s="126"/>
      <c r="RYB95" s="126"/>
      <c r="RYC95" s="126"/>
      <c r="RYD95" s="126"/>
      <c r="RYE95" s="126"/>
      <c r="RYF95" s="126"/>
      <c r="RYG95" s="126"/>
      <c r="RYH95" s="126"/>
      <c r="RYI95" s="126"/>
      <c r="RYJ95" s="126"/>
      <c r="RYK95" s="126"/>
      <c r="RYL95" s="126"/>
      <c r="RYM95" s="126"/>
      <c r="RYN95" s="126"/>
      <c r="RYO95" s="126"/>
      <c r="RYP95" s="126"/>
      <c r="RYQ95" s="126"/>
      <c r="RYR95" s="126"/>
      <c r="RYS95" s="126"/>
      <c r="RYT95" s="126"/>
      <c r="RYU95" s="126"/>
      <c r="RYV95" s="126"/>
      <c r="RYW95" s="126"/>
      <c r="RYX95" s="126"/>
      <c r="RYY95" s="126"/>
      <c r="RYZ95" s="126"/>
      <c r="RZA95" s="126"/>
      <c r="RZB95" s="126"/>
      <c r="RZC95" s="126"/>
      <c r="RZD95" s="126"/>
      <c r="RZE95" s="126"/>
      <c r="RZF95" s="126"/>
      <c r="RZG95" s="126"/>
      <c r="RZH95" s="126"/>
      <c r="RZI95" s="126"/>
      <c r="RZJ95" s="126"/>
      <c r="RZK95" s="126"/>
      <c r="RZL95" s="126"/>
      <c r="RZM95" s="126"/>
      <c r="RZN95" s="126"/>
      <c r="RZO95" s="126"/>
      <c r="RZP95" s="126"/>
      <c r="RZQ95" s="126"/>
      <c r="RZR95" s="126"/>
      <c r="RZS95" s="126"/>
      <c r="RZT95" s="126"/>
      <c r="RZU95" s="126"/>
      <c r="RZV95" s="126"/>
      <c r="RZW95" s="126"/>
      <c r="RZX95" s="126"/>
      <c r="RZY95" s="126"/>
      <c r="RZZ95" s="126"/>
      <c r="SAA95" s="126"/>
      <c r="SAB95" s="126"/>
      <c r="SAC95" s="126"/>
      <c r="SAD95" s="126"/>
      <c r="SAE95" s="126"/>
      <c r="SAF95" s="126"/>
      <c r="SAG95" s="126"/>
      <c r="SAH95" s="126"/>
      <c r="SAI95" s="126"/>
      <c r="SAJ95" s="126"/>
      <c r="SAK95" s="126"/>
      <c r="SAL95" s="126"/>
      <c r="SAM95" s="126"/>
      <c r="SAN95" s="126"/>
      <c r="SAO95" s="126"/>
      <c r="SAP95" s="126"/>
      <c r="SAQ95" s="126"/>
      <c r="SAR95" s="126"/>
      <c r="SAS95" s="126"/>
      <c r="SAT95" s="126"/>
      <c r="SAU95" s="126"/>
      <c r="SAV95" s="126"/>
      <c r="SAW95" s="126"/>
      <c r="SAX95" s="126"/>
      <c r="SAY95" s="126"/>
      <c r="SAZ95" s="126"/>
      <c r="SBA95" s="126"/>
      <c r="SBB95" s="126"/>
      <c r="SBC95" s="126"/>
      <c r="SBD95" s="126"/>
      <c r="SBE95" s="126"/>
      <c r="SBF95" s="126"/>
      <c r="SBG95" s="126"/>
      <c r="SBH95" s="126"/>
      <c r="SBI95" s="126"/>
      <c r="SBJ95" s="126"/>
      <c r="SBK95" s="126"/>
      <c r="SBL95" s="126"/>
      <c r="SBM95" s="126"/>
      <c r="SBN95" s="126"/>
      <c r="SBO95" s="126"/>
      <c r="SBP95" s="126"/>
      <c r="SBQ95" s="126"/>
      <c r="SBR95" s="126"/>
      <c r="SBS95" s="126"/>
      <c r="SBT95" s="126"/>
      <c r="SBU95" s="126"/>
      <c r="SBV95" s="126"/>
      <c r="SBW95" s="126"/>
      <c r="SBX95" s="126"/>
      <c r="SBY95" s="126"/>
      <c r="SBZ95" s="126"/>
      <c r="SCA95" s="126"/>
      <c r="SCB95" s="126"/>
      <c r="SCC95" s="126"/>
      <c r="SCD95" s="126"/>
      <c r="SCE95" s="126"/>
      <c r="SCF95" s="126"/>
      <c r="SCG95" s="126"/>
      <c r="SCH95" s="126"/>
      <c r="SCI95" s="126"/>
      <c r="SCJ95" s="126"/>
      <c r="SCK95" s="126"/>
      <c r="SCL95" s="126"/>
      <c r="SCM95" s="126"/>
      <c r="SCN95" s="126"/>
      <c r="SCO95" s="126"/>
      <c r="SCP95" s="126"/>
      <c r="SCQ95" s="126"/>
      <c r="SCR95" s="126"/>
      <c r="SCS95" s="126"/>
      <c r="SCT95" s="126"/>
      <c r="SCU95" s="126"/>
      <c r="SCV95" s="126"/>
      <c r="SCW95" s="126"/>
      <c r="SCX95" s="126"/>
      <c r="SCY95" s="126"/>
      <c r="SCZ95" s="126"/>
      <c r="SDA95" s="126"/>
      <c r="SDB95" s="126"/>
      <c r="SDC95" s="126"/>
      <c r="SDD95" s="126"/>
      <c r="SDE95" s="126"/>
      <c r="SDF95" s="126"/>
      <c r="SDG95" s="126"/>
      <c r="SDH95" s="126"/>
      <c r="SDI95" s="126"/>
      <c r="SDJ95" s="126"/>
      <c r="SDK95" s="126"/>
      <c r="SDL95" s="126"/>
      <c r="SDM95" s="126"/>
      <c r="SDN95" s="126"/>
      <c r="SDO95" s="126"/>
      <c r="SDP95" s="126"/>
      <c r="SDQ95" s="126"/>
      <c r="SDR95" s="126"/>
      <c r="SDS95" s="126"/>
      <c r="SDT95" s="126"/>
      <c r="SDU95" s="126"/>
      <c r="SDV95" s="126"/>
      <c r="SDW95" s="126"/>
      <c r="SDX95" s="126"/>
      <c r="SDY95" s="126"/>
      <c r="SDZ95" s="126"/>
      <c r="SEA95" s="126"/>
      <c r="SEB95" s="126"/>
      <c r="SEC95" s="126"/>
      <c r="SED95" s="126"/>
      <c r="SEE95" s="126"/>
      <c r="SEF95" s="126"/>
      <c r="SEG95" s="126"/>
      <c r="SEH95" s="126"/>
      <c r="SEI95" s="126"/>
      <c r="SEJ95" s="126"/>
      <c r="SEK95" s="126"/>
      <c r="SEL95" s="126"/>
      <c r="SEM95" s="126"/>
      <c r="SEN95" s="126"/>
      <c r="SEO95" s="126"/>
      <c r="SEP95" s="126"/>
      <c r="SEQ95" s="126"/>
      <c r="SER95" s="126"/>
      <c r="SES95" s="126"/>
      <c r="SET95" s="126"/>
      <c r="SEU95" s="126"/>
      <c r="SEV95" s="126"/>
      <c r="SEW95" s="126"/>
      <c r="SEX95" s="126"/>
      <c r="SEY95" s="126"/>
      <c r="SEZ95" s="126"/>
      <c r="SFA95" s="126"/>
      <c r="SFB95" s="126"/>
      <c r="SFC95" s="126"/>
      <c r="SFD95" s="126"/>
      <c r="SFE95" s="126"/>
      <c r="SFF95" s="126"/>
      <c r="SFG95" s="126"/>
      <c r="SFH95" s="126"/>
      <c r="SFI95" s="126"/>
      <c r="SFJ95" s="126"/>
      <c r="SFK95" s="126"/>
      <c r="SFL95" s="126"/>
      <c r="SFM95" s="126"/>
      <c r="SFN95" s="126"/>
      <c r="SFO95" s="126"/>
      <c r="SFP95" s="126"/>
      <c r="SFQ95" s="126"/>
      <c r="SFR95" s="126"/>
      <c r="SFS95" s="126"/>
      <c r="SFT95" s="126"/>
      <c r="SFU95" s="126"/>
      <c r="SFV95" s="126"/>
      <c r="SFW95" s="126"/>
      <c r="SFX95" s="126"/>
      <c r="SFY95" s="126"/>
      <c r="SFZ95" s="126"/>
      <c r="SGA95" s="126"/>
      <c r="SGB95" s="126"/>
      <c r="SGC95" s="126"/>
      <c r="SGD95" s="126"/>
      <c r="SGE95" s="126"/>
      <c r="SGF95" s="126"/>
      <c r="SGG95" s="126"/>
      <c r="SGH95" s="126"/>
      <c r="SGI95" s="126"/>
      <c r="SGJ95" s="126"/>
      <c r="SGK95" s="126"/>
      <c r="SGL95" s="126"/>
      <c r="SGM95" s="126"/>
      <c r="SGN95" s="126"/>
      <c r="SGO95" s="126"/>
      <c r="SGP95" s="126"/>
      <c r="SGQ95" s="126"/>
      <c r="SGR95" s="126"/>
      <c r="SGS95" s="126"/>
      <c r="SGT95" s="126"/>
      <c r="SGU95" s="126"/>
      <c r="SGV95" s="126"/>
      <c r="SGW95" s="126"/>
      <c r="SGX95" s="126"/>
      <c r="SGY95" s="126"/>
      <c r="SGZ95" s="126"/>
      <c r="SHA95" s="126"/>
      <c r="SHB95" s="126"/>
      <c r="SHC95" s="126"/>
      <c r="SHD95" s="126"/>
      <c r="SHE95" s="126"/>
      <c r="SHF95" s="126"/>
      <c r="SHG95" s="126"/>
      <c r="SHH95" s="126"/>
      <c r="SHI95" s="126"/>
      <c r="SHJ95" s="126"/>
      <c r="SHK95" s="126"/>
      <c r="SHL95" s="126"/>
      <c r="SHM95" s="126"/>
      <c r="SHN95" s="126"/>
      <c r="SHO95" s="126"/>
      <c r="SHP95" s="126"/>
      <c r="SHQ95" s="126"/>
      <c r="SHR95" s="126"/>
      <c r="SHS95" s="126"/>
      <c r="SHT95" s="126"/>
      <c r="SHU95" s="126"/>
      <c r="SHV95" s="126"/>
      <c r="SHW95" s="126"/>
      <c r="SHX95" s="126"/>
      <c r="SHY95" s="126"/>
      <c r="SHZ95" s="126"/>
      <c r="SIA95" s="126"/>
      <c r="SIB95" s="126"/>
      <c r="SIC95" s="126"/>
      <c r="SID95" s="126"/>
      <c r="SIE95" s="126"/>
      <c r="SIF95" s="126"/>
      <c r="SIG95" s="126"/>
      <c r="SIH95" s="126"/>
      <c r="SII95" s="126"/>
      <c r="SIJ95" s="126"/>
      <c r="SIK95" s="126"/>
      <c r="SIL95" s="126"/>
      <c r="SIM95" s="126"/>
      <c r="SIN95" s="126"/>
      <c r="SIO95" s="126"/>
      <c r="SIP95" s="126"/>
      <c r="SIQ95" s="126"/>
      <c r="SIR95" s="126"/>
      <c r="SIS95" s="126"/>
      <c r="SIT95" s="126"/>
      <c r="SIU95" s="126"/>
      <c r="SIV95" s="126"/>
      <c r="SIW95" s="126"/>
      <c r="SIX95" s="126"/>
      <c r="SIY95" s="126"/>
      <c r="SIZ95" s="126"/>
      <c r="SJA95" s="126"/>
      <c r="SJB95" s="126"/>
      <c r="SJC95" s="126"/>
      <c r="SJD95" s="126"/>
      <c r="SJE95" s="126"/>
      <c r="SJF95" s="126"/>
      <c r="SJG95" s="126"/>
      <c r="SJH95" s="126"/>
      <c r="SJI95" s="126"/>
      <c r="SJJ95" s="126"/>
      <c r="SJK95" s="126"/>
      <c r="SJL95" s="126"/>
      <c r="SJM95" s="126"/>
      <c r="SJN95" s="126"/>
      <c r="SJO95" s="126"/>
      <c r="SJP95" s="126"/>
      <c r="SJQ95" s="126"/>
      <c r="SJR95" s="126"/>
      <c r="SJS95" s="126"/>
      <c r="SJT95" s="126"/>
      <c r="SJU95" s="126"/>
      <c r="SJV95" s="126"/>
      <c r="SJW95" s="126"/>
      <c r="SJX95" s="126"/>
      <c r="SJY95" s="126"/>
      <c r="SJZ95" s="126"/>
      <c r="SKA95" s="126"/>
      <c r="SKB95" s="126"/>
      <c r="SKC95" s="126"/>
      <c r="SKD95" s="126"/>
      <c r="SKE95" s="126"/>
      <c r="SKF95" s="126"/>
      <c r="SKG95" s="126"/>
      <c r="SKH95" s="126"/>
      <c r="SKI95" s="126"/>
      <c r="SKJ95" s="126"/>
      <c r="SKK95" s="126"/>
      <c r="SKL95" s="126"/>
      <c r="SKM95" s="126"/>
      <c r="SKN95" s="126"/>
      <c r="SKO95" s="126"/>
      <c r="SKP95" s="126"/>
      <c r="SKQ95" s="126"/>
      <c r="SKR95" s="126"/>
      <c r="SKS95" s="126"/>
      <c r="SKT95" s="126"/>
      <c r="SKU95" s="126"/>
      <c r="SKV95" s="126"/>
      <c r="SKW95" s="126"/>
      <c r="SKX95" s="126"/>
      <c r="SKY95" s="126"/>
      <c r="SKZ95" s="126"/>
      <c r="SLA95" s="126"/>
      <c r="SLB95" s="126"/>
      <c r="SLC95" s="126"/>
      <c r="SLD95" s="126"/>
      <c r="SLE95" s="126"/>
      <c r="SLF95" s="126"/>
      <c r="SLG95" s="126"/>
      <c r="SLH95" s="126"/>
      <c r="SLI95" s="126"/>
      <c r="SLJ95" s="126"/>
      <c r="SLK95" s="126"/>
      <c r="SLL95" s="126"/>
      <c r="SLM95" s="126"/>
      <c r="SLN95" s="126"/>
      <c r="SLO95" s="126"/>
      <c r="SLP95" s="126"/>
      <c r="SLQ95" s="126"/>
      <c r="SLR95" s="126"/>
      <c r="SLS95" s="126"/>
      <c r="SLT95" s="126"/>
      <c r="SLU95" s="126"/>
      <c r="SLV95" s="126"/>
      <c r="SLW95" s="126"/>
      <c r="SLX95" s="126"/>
      <c r="SLY95" s="126"/>
      <c r="SLZ95" s="126"/>
      <c r="SMA95" s="126"/>
      <c r="SMB95" s="126"/>
      <c r="SMC95" s="126"/>
      <c r="SMD95" s="126"/>
      <c r="SME95" s="126"/>
      <c r="SMF95" s="126"/>
      <c r="SMG95" s="126"/>
      <c r="SMH95" s="126"/>
      <c r="SMI95" s="126"/>
      <c r="SMJ95" s="126"/>
      <c r="SMK95" s="126"/>
      <c r="SML95" s="126"/>
      <c r="SMM95" s="126"/>
      <c r="SMN95" s="126"/>
      <c r="SMO95" s="126"/>
      <c r="SMP95" s="126"/>
      <c r="SMQ95" s="126"/>
      <c r="SMR95" s="126"/>
      <c r="SMS95" s="126"/>
      <c r="SMT95" s="126"/>
      <c r="SMU95" s="126"/>
      <c r="SMV95" s="126"/>
      <c r="SMW95" s="126"/>
      <c r="SMX95" s="126"/>
      <c r="SMY95" s="126"/>
      <c r="SMZ95" s="126"/>
      <c r="SNA95" s="126"/>
      <c r="SNB95" s="126"/>
      <c r="SNC95" s="126"/>
      <c r="SND95" s="126"/>
      <c r="SNE95" s="126"/>
      <c r="SNF95" s="126"/>
      <c r="SNG95" s="126"/>
      <c r="SNH95" s="126"/>
      <c r="SNI95" s="126"/>
      <c r="SNJ95" s="126"/>
      <c r="SNK95" s="126"/>
      <c r="SNL95" s="126"/>
      <c r="SNM95" s="126"/>
      <c r="SNN95" s="126"/>
      <c r="SNO95" s="126"/>
      <c r="SNP95" s="126"/>
      <c r="SNQ95" s="126"/>
      <c r="SNR95" s="126"/>
      <c r="SNS95" s="126"/>
      <c r="SNT95" s="126"/>
      <c r="SNU95" s="126"/>
      <c r="SNV95" s="126"/>
      <c r="SNW95" s="126"/>
      <c r="SNX95" s="126"/>
      <c r="SNY95" s="126"/>
      <c r="SNZ95" s="126"/>
      <c r="SOA95" s="126"/>
      <c r="SOB95" s="126"/>
      <c r="SOC95" s="126"/>
      <c r="SOD95" s="126"/>
      <c r="SOE95" s="126"/>
      <c r="SOF95" s="126"/>
      <c r="SOG95" s="126"/>
      <c r="SOH95" s="126"/>
      <c r="SOI95" s="126"/>
      <c r="SOJ95" s="126"/>
      <c r="SOK95" s="126"/>
      <c r="SOL95" s="126"/>
      <c r="SOM95" s="126"/>
      <c r="SON95" s="126"/>
      <c r="SOO95" s="126"/>
      <c r="SOP95" s="126"/>
      <c r="SOQ95" s="126"/>
      <c r="SOR95" s="126"/>
      <c r="SOS95" s="126"/>
      <c r="SOT95" s="126"/>
      <c r="SOU95" s="126"/>
      <c r="SOV95" s="126"/>
      <c r="SOW95" s="126"/>
      <c r="SOX95" s="126"/>
      <c r="SOY95" s="126"/>
      <c r="SOZ95" s="126"/>
      <c r="SPA95" s="126"/>
      <c r="SPB95" s="126"/>
      <c r="SPC95" s="126"/>
      <c r="SPD95" s="126"/>
      <c r="SPE95" s="126"/>
      <c r="SPF95" s="126"/>
      <c r="SPG95" s="126"/>
      <c r="SPH95" s="126"/>
      <c r="SPI95" s="126"/>
      <c r="SPJ95" s="126"/>
      <c r="SPK95" s="126"/>
      <c r="SPL95" s="126"/>
      <c r="SPM95" s="126"/>
      <c r="SPN95" s="126"/>
      <c r="SPO95" s="126"/>
      <c r="SPP95" s="126"/>
      <c r="SPQ95" s="126"/>
      <c r="SPR95" s="126"/>
      <c r="SPS95" s="126"/>
      <c r="SPT95" s="126"/>
      <c r="SPU95" s="126"/>
      <c r="SPV95" s="126"/>
      <c r="SPW95" s="126"/>
      <c r="SPX95" s="126"/>
      <c r="SPY95" s="126"/>
      <c r="SPZ95" s="126"/>
      <c r="SQA95" s="126"/>
      <c r="SQB95" s="126"/>
      <c r="SQC95" s="126"/>
      <c r="SQD95" s="126"/>
      <c r="SQE95" s="126"/>
      <c r="SQF95" s="126"/>
      <c r="SQG95" s="126"/>
      <c r="SQH95" s="126"/>
      <c r="SQI95" s="126"/>
      <c r="SQJ95" s="126"/>
      <c r="SQK95" s="126"/>
      <c r="SQL95" s="126"/>
      <c r="SQM95" s="126"/>
      <c r="SQN95" s="126"/>
      <c r="SQO95" s="126"/>
      <c r="SQP95" s="126"/>
      <c r="SQQ95" s="126"/>
      <c r="SQR95" s="126"/>
      <c r="SQS95" s="126"/>
      <c r="SQT95" s="126"/>
      <c r="SQU95" s="126"/>
      <c r="SQV95" s="126"/>
      <c r="SQW95" s="126"/>
      <c r="SQX95" s="126"/>
      <c r="SQY95" s="126"/>
      <c r="SQZ95" s="126"/>
      <c r="SRA95" s="126"/>
      <c r="SRB95" s="126"/>
      <c r="SRC95" s="126"/>
      <c r="SRD95" s="126"/>
      <c r="SRE95" s="126"/>
      <c r="SRF95" s="126"/>
      <c r="SRG95" s="126"/>
      <c r="SRH95" s="126"/>
      <c r="SRI95" s="126"/>
      <c r="SRJ95" s="126"/>
      <c r="SRK95" s="126"/>
      <c r="SRL95" s="126"/>
      <c r="SRM95" s="126"/>
      <c r="SRN95" s="126"/>
      <c r="SRO95" s="126"/>
      <c r="SRP95" s="126"/>
      <c r="SRQ95" s="126"/>
      <c r="SRR95" s="126"/>
      <c r="SRS95" s="126"/>
      <c r="SRT95" s="126"/>
      <c r="SRU95" s="126"/>
      <c r="SRV95" s="126"/>
      <c r="SRW95" s="126"/>
      <c r="SRX95" s="126"/>
      <c r="SRY95" s="126"/>
      <c r="SRZ95" s="126"/>
      <c r="SSA95" s="126"/>
      <c r="SSB95" s="126"/>
      <c r="SSC95" s="126"/>
      <c r="SSD95" s="126"/>
      <c r="SSE95" s="126"/>
      <c r="SSF95" s="126"/>
      <c r="SSG95" s="126"/>
      <c r="SSH95" s="126"/>
      <c r="SSI95" s="126"/>
      <c r="SSJ95" s="126"/>
      <c r="SSK95" s="126"/>
      <c r="SSL95" s="126"/>
      <c r="SSM95" s="126"/>
      <c r="SSN95" s="126"/>
      <c r="SSO95" s="126"/>
      <c r="SSP95" s="126"/>
      <c r="SSQ95" s="126"/>
      <c r="SSR95" s="126"/>
      <c r="SSS95" s="126"/>
      <c r="SST95" s="126"/>
      <c r="SSU95" s="126"/>
      <c r="SSV95" s="126"/>
      <c r="SSW95" s="126"/>
      <c r="SSX95" s="126"/>
      <c r="SSY95" s="126"/>
      <c r="SSZ95" s="126"/>
      <c r="STA95" s="126"/>
      <c r="STB95" s="126"/>
      <c r="STC95" s="126"/>
      <c r="STD95" s="126"/>
      <c r="STE95" s="126"/>
      <c r="STF95" s="126"/>
      <c r="STG95" s="126"/>
      <c r="STH95" s="126"/>
      <c r="STI95" s="126"/>
      <c r="STJ95" s="126"/>
      <c r="STK95" s="126"/>
      <c r="STL95" s="126"/>
      <c r="STM95" s="126"/>
      <c r="STN95" s="126"/>
      <c r="STO95" s="126"/>
      <c r="STP95" s="126"/>
      <c r="STQ95" s="126"/>
      <c r="STR95" s="126"/>
      <c r="STS95" s="126"/>
      <c r="STT95" s="126"/>
      <c r="STU95" s="126"/>
      <c r="STV95" s="126"/>
      <c r="STW95" s="126"/>
      <c r="STX95" s="126"/>
      <c r="STY95" s="126"/>
      <c r="STZ95" s="126"/>
      <c r="SUA95" s="126"/>
      <c r="SUB95" s="126"/>
      <c r="SUC95" s="126"/>
      <c r="SUD95" s="126"/>
      <c r="SUE95" s="126"/>
      <c r="SUF95" s="126"/>
      <c r="SUG95" s="126"/>
      <c r="SUH95" s="126"/>
      <c r="SUI95" s="126"/>
      <c r="SUJ95" s="126"/>
      <c r="SUK95" s="126"/>
      <c r="SUL95" s="126"/>
      <c r="SUM95" s="126"/>
      <c r="SUN95" s="126"/>
      <c r="SUO95" s="126"/>
      <c r="SUP95" s="126"/>
      <c r="SUQ95" s="126"/>
      <c r="SUR95" s="126"/>
      <c r="SUS95" s="126"/>
      <c r="SUT95" s="126"/>
      <c r="SUU95" s="126"/>
      <c r="SUV95" s="126"/>
      <c r="SUW95" s="126"/>
      <c r="SUX95" s="126"/>
      <c r="SUY95" s="126"/>
      <c r="SUZ95" s="126"/>
      <c r="SVA95" s="126"/>
      <c r="SVB95" s="126"/>
      <c r="SVC95" s="126"/>
      <c r="SVD95" s="126"/>
      <c r="SVE95" s="126"/>
      <c r="SVF95" s="126"/>
      <c r="SVG95" s="126"/>
      <c r="SVH95" s="126"/>
      <c r="SVI95" s="126"/>
      <c r="SVJ95" s="126"/>
      <c r="SVK95" s="126"/>
      <c r="SVL95" s="126"/>
      <c r="SVM95" s="126"/>
      <c r="SVN95" s="126"/>
      <c r="SVO95" s="126"/>
      <c r="SVP95" s="126"/>
      <c r="SVQ95" s="126"/>
      <c r="SVR95" s="126"/>
      <c r="SVS95" s="126"/>
      <c r="SVT95" s="126"/>
      <c r="SVU95" s="126"/>
      <c r="SVV95" s="126"/>
      <c r="SVW95" s="126"/>
      <c r="SVX95" s="126"/>
      <c r="SVY95" s="126"/>
      <c r="SVZ95" s="126"/>
      <c r="SWA95" s="126"/>
      <c r="SWB95" s="126"/>
      <c r="SWC95" s="126"/>
      <c r="SWD95" s="126"/>
      <c r="SWE95" s="126"/>
      <c r="SWF95" s="126"/>
      <c r="SWG95" s="126"/>
      <c r="SWH95" s="126"/>
      <c r="SWI95" s="126"/>
      <c r="SWJ95" s="126"/>
      <c r="SWK95" s="126"/>
      <c r="SWL95" s="126"/>
      <c r="SWM95" s="126"/>
      <c r="SWN95" s="126"/>
      <c r="SWO95" s="126"/>
      <c r="SWP95" s="126"/>
      <c r="SWQ95" s="126"/>
      <c r="SWR95" s="126"/>
      <c r="SWS95" s="126"/>
      <c r="SWT95" s="126"/>
      <c r="SWU95" s="126"/>
      <c r="SWV95" s="126"/>
      <c r="SWW95" s="126"/>
      <c r="SWX95" s="126"/>
      <c r="SWY95" s="126"/>
      <c r="SWZ95" s="126"/>
      <c r="SXA95" s="126"/>
      <c r="SXB95" s="126"/>
      <c r="SXC95" s="126"/>
      <c r="SXD95" s="126"/>
      <c r="SXE95" s="126"/>
      <c r="SXF95" s="126"/>
      <c r="SXG95" s="126"/>
      <c r="SXH95" s="126"/>
      <c r="SXI95" s="126"/>
      <c r="SXJ95" s="126"/>
      <c r="SXK95" s="126"/>
      <c r="SXL95" s="126"/>
      <c r="SXM95" s="126"/>
      <c r="SXN95" s="126"/>
      <c r="SXO95" s="126"/>
      <c r="SXP95" s="126"/>
      <c r="SXQ95" s="126"/>
      <c r="SXR95" s="126"/>
      <c r="SXS95" s="126"/>
      <c r="SXT95" s="126"/>
      <c r="SXU95" s="126"/>
      <c r="SXV95" s="126"/>
      <c r="SXW95" s="126"/>
      <c r="SXX95" s="126"/>
      <c r="SXY95" s="126"/>
      <c r="SXZ95" s="126"/>
      <c r="SYA95" s="126"/>
      <c r="SYB95" s="126"/>
      <c r="SYC95" s="126"/>
      <c r="SYD95" s="126"/>
      <c r="SYE95" s="126"/>
      <c r="SYF95" s="126"/>
      <c r="SYG95" s="126"/>
      <c r="SYH95" s="126"/>
      <c r="SYI95" s="126"/>
      <c r="SYJ95" s="126"/>
      <c r="SYK95" s="126"/>
      <c r="SYL95" s="126"/>
      <c r="SYM95" s="126"/>
      <c r="SYN95" s="126"/>
      <c r="SYO95" s="126"/>
      <c r="SYP95" s="126"/>
      <c r="SYQ95" s="126"/>
      <c r="SYR95" s="126"/>
      <c r="SYS95" s="126"/>
      <c r="SYT95" s="126"/>
      <c r="SYU95" s="126"/>
      <c r="SYV95" s="126"/>
      <c r="SYW95" s="126"/>
      <c r="SYX95" s="126"/>
      <c r="SYY95" s="126"/>
      <c r="SYZ95" s="126"/>
      <c r="SZA95" s="126"/>
      <c r="SZB95" s="126"/>
      <c r="SZC95" s="126"/>
      <c r="SZD95" s="126"/>
      <c r="SZE95" s="126"/>
      <c r="SZF95" s="126"/>
      <c r="SZG95" s="126"/>
      <c r="SZH95" s="126"/>
      <c r="SZI95" s="126"/>
      <c r="SZJ95" s="126"/>
      <c r="SZK95" s="126"/>
      <c r="SZL95" s="126"/>
      <c r="SZM95" s="126"/>
      <c r="SZN95" s="126"/>
      <c r="SZO95" s="126"/>
      <c r="SZP95" s="126"/>
      <c r="SZQ95" s="126"/>
      <c r="SZR95" s="126"/>
      <c r="SZS95" s="126"/>
      <c r="SZT95" s="126"/>
      <c r="SZU95" s="126"/>
      <c r="SZV95" s="126"/>
      <c r="SZW95" s="126"/>
      <c r="SZX95" s="126"/>
      <c r="SZY95" s="126"/>
      <c r="SZZ95" s="126"/>
      <c r="TAA95" s="126"/>
      <c r="TAB95" s="126"/>
      <c r="TAC95" s="126"/>
      <c r="TAD95" s="126"/>
      <c r="TAE95" s="126"/>
      <c r="TAF95" s="126"/>
      <c r="TAG95" s="126"/>
      <c r="TAH95" s="126"/>
      <c r="TAI95" s="126"/>
      <c r="TAJ95" s="126"/>
      <c r="TAK95" s="126"/>
      <c r="TAL95" s="126"/>
      <c r="TAM95" s="126"/>
      <c r="TAN95" s="126"/>
      <c r="TAO95" s="126"/>
      <c r="TAP95" s="126"/>
      <c r="TAQ95" s="126"/>
      <c r="TAR95" s="126"/>
      <c r="TAS95" s="126"/>
      <c r="TAT95" s="126"/>
      <c r="TAU95" s="126"/>
      <c r="TAV95" s="126"/>
      <c r="TAW95" s="126"/>
      <c r="TAX95" s="126"/>
      <c r="TAY95" s="126"/>
      <c r="TAZ95" s="126"/>
      <c r="TBA95" s="126"/>
      <c r="TBB95" s="126"/>
      <c r="TBC95" s="126"/>
      <c r="TBD95" s="126"/>
      <c r="TBE95" s="126"/>
      <c r="TBF95" s="126"/>
      <c r="TBG95" s="126"/>
      <c r="TBH95" s="126"/>
      <c r="TBI95" s="126"/>
      <c r="TBJ95" s="126"/>
      <c r="TBK95" s="126"/>
      <c r="TBL95" s="126"/>
      <c r="TBM95" s="126"/>
      <c r="TBN95" s="126"/>
      <c r="TBO95" s="126"/>
      <c r="TBP95" s="126"/>
      <c r="TBQ95" s="126"/>
      <c r="TBR95" s="126"/>
      <c r="TBS95" s="126"/>
      <c r="TBT95" s="126"/>
      <c r="TBU95" s="126"/>
      <c r="TBV95" s="126"/>
      <c r="TBW95" s="126"/>
      <c r="TBX95" s="126"/>
      <c r="TBY95" s="126"/>
      <c r="TBZ95" s="126"/>
      <c r="TCA95" s="126"/>
      <c r="TCB95" s="126"/>
      <c r="TCC95" s="126"/>
      <c r="TCD95" s="126"/>
      <c r="TCE95" s="126"/>
      <c r="TCF95" s="126"/>
      <c r="TCG95" s="126"/>
      <c r="TCH95" s="126"/>
      <c r="TCI95" s="126"/>
      <c r="TCJ95" s="126"/>
      <c r="TCK95" s="126"/>
      <c r="TCL95" s="126"/>
      <c r="TCM95" s="126"/>
      <c r="TCN95" s="126"/>
      <c r="TCO95" s="126"/>
      <c r="TCP95" s="126"/>
      <c r="TCQ95" s="126"/>
      <c r="TCR95" s="126"/>
      <c r="TCS95" s="126"/>
      <c r="TCT95" s="126"/>
      <c r="TCU95" s="126"/>
      <c r="TCV95" s="126"/>
      <c r="TCW95" s="126"/>
      <c r="TCX95" s="126"/>
      <c r="TCY95" s="126"/>
      <c r="TCZ95" s="126"/>
      <c r="TDA95" s="126"/>
      <c r="TDB95" s="126"/>
      <c r="TDC95" s="126"/>
      <c r="TDD95" s="126"/>
      <c r="TDE95" s="126"/>
      <c r="TDF95" s="126"/>
      <c r="TDG95" s="126"/>
      <c r="TDH95" s="126"/>
      <c r="TDI95" s="126"/>
      <c r="TDJ95" s="126"/>
      <c r="TDK95" s="126"/>
      <c r="TDL95" s="126"/>
      <c r="TDM95" s="126"/>
      <c r="TDN95" s="126"/>
      <c r="TDO95" s="126"/>
      <c r="TDP95" s="126"/>
      <c r="TDQ95" s="126"/>
      <c r="TDR95" s="126"/>
      <c r="TDS95" s="126"/>
      <c r="TDT95" s="126"/>
      <c r="TDU95" s="126"/>
      <c r="TDV95" s="126"/>
      <c r="TDW95" s="126"/>
      <c r="TDX95" s="126"/>
      <c r="TDY95" s="126"/>
      <c r="TDZ95" s="126"/>
      <c r="TEA95" s="126"/>
      <c r="TEB95" s="126"/>
      <c r="TEC95" s="126"/>
      <c r="TED95" s="126"/>
      <c r="TEE95" s="126"/>
      <c r="TEF95" s="126"/>
      <c r="TEG95" s="126"/>
      <c r="TEH95" s="126"/>
      <c r="TEI95" s="126"/>
      <c r="TEJ95" s="126"/>
      <c r="TEK95" s="126"/>
      <c r="TEL95" s="126"/>
      <c r="TEM95" s="126"/>
      <c r="TEN95" s="126"/>
      <c r="TEO95" s="126"/>
      <c r="TEP95" s="126"/>
      <c r="TEQ95" s="126"/>
      <c r="TER95" s="126"/>
      <c r="TES95" s="126"/>
      <c r="TET95" s="126"/>
      <c r="TEU95" s="126"/>
      <c r="TEV95" s="126"/>
      <c r="TEW95" s="126"/>
      <c r="TEX95" s="126"/>
      <c r="TEY95" s="126"/>
      <c r="TEZ95" s="126"/>
      <c r="TFA95" s="126"/>
      <c r="TFB95" s="126"/>
      <c r="TFC95" s="126"/>
      <c r="TFD95" s="126"/>
      <c r="TFE95" s="126"/>
      <c r="TFF95" s="126"/>
      <c r="TFG95" s="126"/>
      <c r="TFH95" s="126"/>
      <c r="TFI95" s="126"/>
      <c r="TFJ95" s="126"/>
      <c r="TFK95" s="126"/>
      <c r="TFL95" s="126"/>
      <c r="TFM95" s="126"/>
      <c r="TFN95" s="126"/>
      <c r="TFO95" s="126"/>
      <c r="TFP95" s="126"/>
      <c r="TFQ95" s="126"/>
      <c r="TFR95" s="126"/>
      <c r="TFS95" s="126"/>
      <c r="TFT95" s="126"/>
      <c r="TFU95" s="126"/>
      <c r="TFV95" s="126"/>
      <c r="TFW95" s="126"/>
      <c r="TFX95" s="126"/>
      <c r="TFY95" s="126"/>
      <c r="TFZ95" s="126"/>
      <c r="TGA95" s="126"/>
      <c r="TGB95" s="126"/>
      <c r="TGC95" s="126"/>
      <c r="TGD95" s="126"/>
      <c r="TGE95" s="126"/>
      <c r="TGF95" s="126"/>
      <c r="TGG95" s="126"/>
      <c r="TGH95" s="126"/>
      <c r="TGI95" s="126"/>
      <c r="TGJ95" s="126"/>
      <c r="TGK95" s="126"/>
      <c r="TGL95" s="126"/>
      <c r="TGM95" s="126"/>
      <c r="TGN95" s="126"/>
      <c r="TGO95" s="126"/>
      <c r="TGP95" s="126"/>
      <c r="TGQ95" s="126"/>
      <c r="TGR95" s="126"/>
      <c r="TGS95" s="126"/>
      <c r="TGT95" s="126"/>
      <c r="TGU95" s="126"/>
      <c r="TGV95" s="126"/>
      <c r="TGW95" s="126"/>
      <c r="TGX95" s="126"/>
      <c r="TGY95" s="126"/>
      <c r="TGZ95" s="126"/>
      <c r="THA95" s="126"/>
      <c r="THB95" s="126"/>
      <c r="THC95" s="126"/>
      <c r="THD95" s="126"/>
      <c r="THE95" s="126"/>
      <c r="THF95" s="126"/>
      <c r="THG95" s="126"/>
      <c r="THH95" s="126"/>
      <c r="THI95" s="126"/>
      <c r="THJ95" s="126"/>
      <c r="THK95" s="126"/>
      <c r="THL95" s="126"/>
      <c r="THM95" s="126"/>
      <c r="THN95" s="126"/>
      <c r="THO95" s="126"/>
      <c r="THP95" s="126"/>
      <c r="THQ95" s="126"/>
      <c r="THR95" s="126"/>
      <c r="THS95" s="126"/>
      <c r="THT95" s="126"/>
      <c r="THU95" s="126"/>
      <c r="THV95" s="126"/>
      <c r="THW95" s="126"/>
      <c r="THX95" s="126"/>
      <c r="THY95" s="126"/>
      <c r="THZ95" s="126"/>
      <c r="TIA95" s="126"/>
      <c r="TIB95" s="126"/>
      <c r="TIC95" s="126"/>
      <c r="TID95" s="126"/>
      <c r="TIE95" s="126"/>
      <c r="TIF95" s="126"/>
      <c r="TIG95" s="126"/>
      <c r="TIH95" s="126"/>
      <c r="TII95" s="126"/>
      <c r="TIJ95" s="126"/>
      <c r="TIK95" s="126"/>
      <c r="TIL95" s="126"/>
      <c r="TIM95" s="126"/>
      <c r="TIN95" s="126"/>
      <c r="TIO95" s="126"/>
      <c r="TIP95" s="126"/>
      <c r="TIQ95" s="126"/>
      <c r="TIR95" s="126"/>
      <c r="TIS95" s="126"/>
      <c r="TIT95" s="126"/>
      <c r="TIU95" s="126"/>
      <c r="TIV95" s="126"/>
      <c r="TIW95" s="126"/>
      <c r="TIX95" s="126"/>
      <c r="TIY95" s="126"/>
      <c r="TIZ95" s="126"/>
      <c r="TJA95" s="126"/>
      <c r="TJB95" s="126"/>
      <c r="TJC95" s="126"/>
      <c r="TJD95" s="126"/>
      <c r="TJE95" s="126"/>
      <c r="TJF95" s="126"/>
      <c r="TJG95" s="126"/>
      <c r="TJH95" s="126"/>
      <c r="TJI95" s="126"/>
      <c r="TJJ95" s="126"/>
      <c r="TJK95" s="126"/>
      <c r="TJL95" s="126"/>
      <c r="TJM95" s="126"/>
      <c r="TJN95" s="126"/>
      <c r="TJO95" s="126"/>
      <c r="TJP95" s="126"/>
      <c r="TJQ95" s="126"/>
      <c r="TJR95" s="126"/>
      <c r="TJS95" s="126"/>
      <c r="TJT95" s="126"/>
      <c r="TJU95" s="126"/>
      <c r="TJV95" s="126"/>
      <c r="TJW95" s="126"/>
      <c r="TJX95" s="126"/>
      <c r="TJY95" s="126"/>
      <c r="TJZ95" s="126"/>
      <c r="TKA95" s="126"/>
      <c r="TKB95" s="126"/>
      <c r="TKC95" s="126"/>
      <c r="TKD95" s="126"/>
      <c r="TKE95" s="126"/>
      <c r="TKF95" s="126"/>
      <c r="TKG95" s="126"/>
      <c r="TKH95" s="126"/>
      <c r="TKI95" s="126"/>
      <c r="TKJ95" s="126"/>
      <c r="TKK95" s="126"/>
      <c r="TKL95" s="126"/>
      <c r="TKM95" s="126"/>
      <c r="TKN95" s="126"/>
      <c r="TKO95" s="126"/>
      <c r="TKP95" s="126"/>
      <c r="TKQ95" s="126"/>
      <c r="TKR95" s="126"/>
      <c r="TKS95" s="126"/>
      <c r="TKT95" s="126"/>
      <c r="TKU95" s="126"/>
      <c r="TKV95" s="126"/>
      <c r="TKW95" s="126"/>
      <c r="TKX95" s="126"/>
      <c r="TKY95" s="126"/>
      <c r="TKZ95" s="126"/>
      <c r="TLA95" s="126"/>
      <c r="TLB95" s="126"/>
      <c r="TLC95" s="126"/>
      <c r="TLD95" s="126"/>
      <c r="TLE95" s="126"/>
      <c r="TLF95" s="126"/>
      <c r="TLG95" s="126"/>
      <c r="TLH95" s="126"/>
      <c r="TLI95" s="126"/>
      <c r="TLJ95" s="126"/>
      <c r="TLK95" s="126"/>
      <c r="TLL95" s="126"/>
      <c r="TLM95" s="126"/>
      <c r="TLN95" s="126"/>
      <c r="TLO95" s="126"/>
      <c r="TLP95" s="126"/>
      <c r="TLQ95" s="126"/>
      <c r="TLR95" s="126"/>
      <c r="TLS95" s="126"/>
      <c r="TLT95" s="126"/>
      <c r="TLU95" s="126"/>
      <c r="TLV95" s="126"/>
      <c r="TLW95" s="126"/>
      <c r="TLX95" s="126"/>
      <c r="TLY95" s="126"/>
      <c r="TLZ95" s="126"/>
      <c r="TMA95" s="126"/>
      <c r="TMB95" s="126"/>
      <c r="TMC95" s="126"/>
      <c r="TMD95" s="126"/>
      <c r="TME95" s="126"/>
      <c r="TMF95" s="126"/>
      <c r="TMG95" s="126"/>
      <c r="TMH95" s="126"/>
      <c r="TMI95" s="126"/>
      <c r="TMJ95" s="126"/>
      <c r="TMK95" s="126"/>
      <c r="TML95" s="126"/>
      <c r="TMM95" s="126"/>
      <c r="TMN95" s="126"/>
      <c r="TMO95" s="126"/>
      <c r="TMP95" s="126"/>
      <c r="TMQ95" s="126"/>
      <c r="TMR95" s="126"/>
      <c r="TMS95" s="126"/>
      <c r="TMT95" s="126"/>
      <c r="TMU95" s="126"/>
      <c r="TMV95" s="126"/>
      <c r="TMW95" s="126"/>
      <c r="TMX95" s="126"/>
      <c r="TMY95" s="126"/>
      <c r="TMZ95" s="126"/>
      <c r="TNA95" s="126"/>
      <c r="TNB95" s="126"/>
      <c r="TNC95" s="126"/>
      <c r="TND95" s="126"/>
      <c r="TNE95" s="126"/>
      <c r="TNF95" s="126"/>
      <c r="TNG95" s="126"/>
      <c r="TNH95" s="126"/>
      <c r="TNI95" s="126"/>
      <c r="TNJ95" s="126"/>
      <c r="TNK95" s="126"/>
      <c r="TNL95" s="126"/>
      <c r="TNM95" s="126"/>
      <c r="TNN95" s="126"/>
      <c r="TNO95" s="126"/>
      <c r="TNP95" s="126"/>
      <c r="TNQ95" s="126"/>
      <c r="TNR95" s="126"/>
      <c r="TNS95" s="126"/>
      <c r="TNT95" s="126"/>
      <c r="TNU95" s="126"/>
      <c r="TNV95" s="126"/>
      <c r="TNW95" s="126"/>
      <c r="TNX95" s="126"/>
      <c r="TNY95" s="126"/>
      <c r="TNZ95" s="126"/>
      <c r="TOA95" s="126"/>
      <c r="TOB95" s="126"/>
      <c r="TOC95" s="126"/>
      <c r="TOD95" s="126"/>
      <c r="TOE95" s="126"/>
      <c r="TOF95" s="126"/>
      <c r="TOG95" s="126"/>
      <c r="TOH95" s="126"/>
      <c r="TOI95" s="126"/>
      <c r="TOJ95" s="126"/>
      <c r="TOK95" s="126"/>
      <c r="TOL95" s="126"/>
      <c r="TOM95" s="126"/>
      <c r="TON95" s="126"/>
      <c r="TOO95" s="126"/>
      <c r="TOP95" s="126"/>
      <c r="TOQ95" s="126"/>
      <c r="TOR95" s="126"/>
      <c r="TOS95" s="126"/>
      <c r="TOT95" s="126"/>
      <c r="TOU95" s="126"/>
      <c r="TOV95" s="126"/>
      <c r="TOW95" s="126"/>
      <c r="TOX95" s="126"/>
      <c r="TOY95" s="126"/>
      <c r="TOZ95" s="126"/>
      <c r="TPA95" s="126"/>
      <c r="TPB95" s="126"/>
      <c r="TPC95" s="126"/>
      <c r="TPD95" s="126"/>
      <c r="TPE95" s="126"/>
      <c r="TPF95" s="126"/>
      <c r="TPG95" s="126"/>
      <c r="TPH95" s="126"/>
      <c r="TPI95" s="126"/>
      <c r="TPJ95" s="126"/>
      <c r="TPK95" s="126"/>
      <c r="TPL95" s="126"/>
      <c r="TPM95" s="126"/>
      <c r="TPN95" s="126"/>
      <c r="TPO95" s="126"/>
      <c r="TPP95" s="126"/>
      <c r="TPQ95" s="126"/>
      <c r="TPR95" s="126"/>
      <c r="TPS95" s="126"/>
      <c r="TPT95" s="126"/>
      <c r="TPU95" s="126"/>
      <c r="TPV95" s="126"/>
      <c r="TPW95" s="126"/>
      <c r="TPX95" s="126"/>
      <c r="TPY95" s="126"/>
      <c r="TPZ95" s="126"/>
      <c r="TQA95" s="126"/>
      <c r="TQB95" s="126"/>
      <c r="TQC95" s="126"/>
      <c r="TQD95" s="126"/>
      <c r="TQE95" s="126"/>
      <c r="TQF95" s="126"/>
      <c r="TQG95" s="126"/>
      <c r="TQH95" s="126"/>
      <c r="TQI95" s="126"/>
      <c r="TQJ95" s="126"/>
      <c r="TQK95" s="126"/>
      <c r="TQL95" s="126"/>
      <c r="TQM95" s="126"/>
      <c r="TQN95" s="126"/>
      <c r="TQO95" s="126"/>
      <c r="TQP95" s="126"/>
      <c r="TQQ95" s="126"/>
      <c r="TQR95" s="126"/>
      <c r="TQS95" s="126"/>
      <c r="TQT95" s="126"/>
      <c r="TQU95" s="126"/>
      <c r="TQV95" s="126"/>
      <c r="TQW95" s="126"/>
      <c r="TQX95" s="126"/>
      <c r="TQY95" s="126"/>
      <c r="TQZ95" s="126"/>
      <c r="TRA95" s="126"/>
      <c r="TRB95" s="126"/>
      <c r="TRC95" s="126"/>
      <c r="TRD95" s="126"/>
      <c r="TRE95" s="126"/>
      <c r="TRF95" s="126"/>
      <c r="TRG95" s="126"/>
      <c r="TRH95" s="126"/>
      <c r="TRI95" s="126"/>
      <c r="TRJ95" s="126"/>
      <c r="TRK95" s="126"/>
      <c r="TRL95" s="126"/>
      <c r="TRM95" s="126"/>
      <c r="TRN95" s="126"/>
      <c r="TRO95" s="126"/>
      <c r="TRP95" s="126"/>
      <c r="TRQ95" s="126"/>
      <c r="TRR95" s="126"/>
      <c r="TRS95" s="126"/>
      <c r="TRT95" s="126"/>
      <c r="TRU95" s="126"/>
      <c r="TRV95" s="126"/>
      <c r="TRW95" s="126"/>
      <c r="TRX95" s="126"/>
      <c r="TRY95" s="126"/>
      <c r="TRZ95" s="126"/>
      <c r="TSA95" s="126"/>
      <c r="TSB95" s="126"/>
      <c r="TSC95" s="126"/>
      <c r="TSD95" s="126"/>
      <c r="TSE95" s="126"/>
      <c r="TSF95" s="126"/>
      <c r="TSG95" s="126"/>
      <c r="TSH95" s="126"/>
      <c r="TSI95" s="126"/>
      <c r="TSJ95" s="126"/>
      <c r="TSK95" s="126"/>
      <c r="TSL95" s="126"/>
      <c r="TSM95" s="126"/>
      <c r="TSN95" s="126"/>
      <c r="TSO95" s="126"/>
      <c r="TSP95" s="126"/>
      <c r="TSQ95" s="126"/>
      <c r="TSR95" s="126"/>
      <c r="TSS95" s="126"/>
      <c r="TST95" s="126"/>
      <c r="TSU95" s="126"/>
      <c r="TSV95" s="126"/>
      <c r="TSW95" s="126"/>
      <c r="TSX95" s="126"/>
      <c r="TSY95" s="126"/>
      <c r="TSZ95" s="126"/>
      <c r="TTA95" s="126"/>
      <c r="TTB95" s="126"/>
      <c r="TTC95" s="126"/>
      <c r="TTD95" s="126"/>
      <c r="TTE95" s="126"/>
      <c r="TTF95" s="126"/>
      <c r="TTG95" s="126"/>
      <c r="TTH95" s="126"/>
      <c r="TTI95" s="126"/>
      <c r="TTJ95" s="126"/>
      <c r="TTK95" s="126"/>
      <c r="TTL95" s="126"/>
      <c r="TTM95" s="126"/>
      <c r="TTN95" s="126"/>
      <c r="TTO95" s="126"/>
      <c r="TTP95" s="126"/>
      <c r="TTQ95" s="126"/>
      <c r="TTR95" s="126"/>
      <c r="TTS95" s="126"/>
      <c r="TTT95" s="126"/>
      <c r="TTU95" s="126"/>
      <c r="TTV95" s="126"/>
      <c r="TTW95" s="126"/>
      <c r="TTX95" s="126"/>
      <c r="TTY95" s="126"/>
      <c r="TTZ95" s="126"/>
      <c r="TUA95" s="126"/>
      <c r="TUB95" s="126"/>
      <c r="TUC95" s="126"/>
      <c r="TUD95" s="126"/>
      <c r="TUE95" s="126"/>
      <c r="TUF95" s="126"/>
      <c r="TUG95" s="126"/>
      <c r="TUH95" s="126"/>
      <c r="TUI95" s="126"/>
      <c r="TUJ95" s="126"/>
      <c r="TUK95" s="126"/>
      <c r="TUL95" s="126"/>
      <c r="TUM95" s="126"/>
      <c r="TUN95" s="126"/>
      <c r="TUO95" s="126"/>
      <c r="TUP95" s="126"/>
      <c r="TUQ95" s="126"/>
      <c r="TUR95" s="126"/>
      <c r="TUS95" s="126"/>
      <c r="TUT95" s="126"/>
      <c r="TUU95" s="126"/>
      <c r="TUV95" s="126"/>
      <c r="TUW95" s="126"/>
      <c r="TUX95" s="126"/>
      <c r="TUY95" s="126"/>
      <c r="TUZ95" s="126"/>
      <c r="TVA95" s="126"/>
      <c r="TVB95" s="126"/>
      <c r="TVC95" s="126"/>
      <c r="TVD95" s="126"/>
      <c r="TVE95" s="126"/>
      <c r="TVF95" s="126"/>
      <c r="TVG95" s="126"/>
      <c r="TVH95" s="126"/>
      <c r="TVI95" s="126"/>
      <c r="TVJ95" s="126"/>
      <c r="TVK95" s="126"/>
      <c r="TVL95" s="126"/>
      <c r="TVM95" s="126"/>
      <c r="TVN95" s="126"/>
      <c r="TVO95" s="126"/>
      <c r="TVP95" s="126"/>
      <c r="TVQ95" s="126"/>
      <c r="TVR95" s="126"/>
      <c r="TVS95" s="126"/>
      <c r="TVT95" s="126"/>
      <c r="TVU95" s="126"/>
      <c r="TVV95" s="126"/>
      <c r="TVW95" s="126"/>
      <c r="TVX95" s="126"/>
      <c r="TVY95" s="126"/>
      <c r="TVZ95" s="126"/>
      <c r="TWA95" s="126"/>
      <c r="TWB95" s="126"/>
      <c r="TWC95" s="126"/>
      <c r="TWD95" s="126"/>
      <c r="TWE95" s="126"/>
      <c r="TWF95" s="126"/>
      <c r="TWG95" s="126"/>
      <c r="TWH95" s="126"/>
      <c r="TWI95" s="126"/>
      <c r="TWJ95" s="126"/>
      <c r="TWK95" s="126"/>
      <c r="TWL95" s="126"/>
      <c r="TWM95" s="126"/>
      <c r="TWN95" s="126"/>
      <c r="TWO95" s="126"/>
      <c r="TWP95" s="126"/>
      <c r="TWQ95" s="126"/>
      <c r="TWR95" s="126"/>
      <c r="TWS95" s="126"/>
      <c r="TWT95" s="126"/>
      <c r="TWU95" s="126"/>
      <c r="TWV95" s="126"/>
      <c r="TWW95" s="126"/>
      <c r="TWX95" s="126"/>
      <c r="TWY95" s="126"/>
      <c r="TWZ95" s="126"/>
      <c r="TXA95" s="126"/>
      <c r="TXB95" s="126"/>
      <c r="TXC95" s="126"/>
      <c r="TXD95" s="126"/>
      <c r="TXE95" s="126"/>
      <c r="TXF95" s="126"/>
      <c r="TXG95" s="126"/>
      <c r="TXH95" s="126"/>
      <c r="TXI95" s="126"/>
      <c r="TXJ95" s="126"/>
      <c r="TXK95" s="126"/>
      <c r="TXL95" s="126"/>
      <c r="TXM95" s="126"/>
      <c r="TXN95" s="126"/>
      <c r="TXO95" s="126"/>
      <c r="TXP95" s="126"/>
      <c r="TXQ95" s="126"/>
      <c r="TXR95" s="126"/>
      <c r="TXS95" s="126"/>
      <c r="TXT95" s="126"/>
      <c r="TXU95" s="126"/>
      <c r="TXV95" s="126"/>
      <c r="TXW95" s="126"/>
      <c r="TXX95" s="126"/>
      <c r="TXY95" s="126"/>
      <c r="TXZ95" s="126"/>
      <c r="TYA95" s="126"/>
      <c r="TYB95" s="126"/>
      <c r="TYC95" s="126"/>
      <c r="TYD95" s="126"/>
      <c r="TYE95" s="126"/>
      <c r="TYF95" s="126"/>
      <c r="TYG95" s="126"/>
      <c r="TYH95" s="126"/>
      <c r="TYI95" s="126"/>
      <c r="TYJ95" s="126"/>
      <c r="TYK95" s="126"/>
      <c r="TYL95" s="126"/>
      <c r="TYM95" s="126"/>
      <c r="TYN95" s="126"/>
      <c r="TYO95" s="126"/>
      <c r="TYP95" s="126"/>
      <c r="TYQ95" s="126"/>
      <c r="TYR95" s="126"/>
      <c r="TYS95" s="126"/>
      <c r="TYT95" s="126"/>
      <c r="TYU95" s="126"/>
      <c r="TYV95" s="126"/>
      <c r="TYW95" s="126"/>
      <c r="TYX95" s="126"/>
      <c r="TYY95" s="126"/>
      <c r="TYZ95" s="126"/>
      <c r="TZA95" s="126"/>
      <c r="TZB95" s="126"/>
      <c r="TZC95" s="126"/>
      <c r="TZD95" s="126"/>
      <c r="TZE95" s="126"/>
      <c r="TZF95" s="126"/>
      <c r="TZG95" s="126"/>
      <c r="TZH95" s="126"/>
      <c r="TZI95" s="126"/>
      <c r="TZJ95" s="126"/>
      <c r="TZK95" s="126"/>
      <c r="TZL95" s="126"/>
      <c r="TZM95" s="126"/>
      <c r="TZN95" s="126"/>
      <c r="TZO95" s="126"/>
      <c r="TZP95" s="126"/>
      <c r="TZQ95" s="126"/>
      <c r="TZR95" s="126"/>
      <c r="TZS95" s="126"/>
      <c r="TZT95" s="126"/>
      <c r="TZU95" s="126"/>
      <c r="TZV95" s="126"/>
      <c r="TZW95" s="126"/>
      <c r="TZX95" s="126"/>
      <c r="TZY95" s="126"/>
      <c r="TZZ95" s="126"/>
      <c r="UAA95" s="126"/>
      <c r="UAB95" s="126"/>
      <c r="UAC95" s="126"/>
      <c r="UAD95" s="126"/>
      <c r="UAE95" s="126"/>
      <c r="UAF95" s="126"/>
      <c r="UAG95" s="126"/>
      <c r="UAH95" s="126"/>
      <c r="UAI95" s="126"/>
      <c r="UAJ95" s="126"/>
      <c r="UAK95" s="126"/>
      <c r="UAL95" s="126"/>
      <c r="UAM95" s="126"/>
      <c r="UAN95" s="126"/>
      <c r="UAO95" s="126"/>
      <c r="UAP95" s="126"/>
      <c r="UAQ95" s="126"/>
      <c r="UAR95" s="126"/>
      <c r="UAS95" s="126"/>
      <c r="UAT95" s="126"/>
      <c r="UAU95" s="126"/>
      <c r="UAV95" s="126"/>
      <c r="UAW95" s="126"/>
      <c r="UAX95" s="126"/>
      <c r="UAY95" s="126"/>
      <c r="UAZ95" s="126"/>
      <c r="UBA95" s="126"/>
      <c r="UBB95" s="126"/>
      <c r="UBC95" s="126"/>
      <c r="UBD95" s="126"/>
      <c r="UBE95" s="126"/>
      <c r="UBF95" s="126"/>
      <c r="UBG95" s="126"/>
      <c r="UBH95" s="126"/>
      <c r="UBI95" s="126"/>
      <c r="UBJ95" s="126"/>
      <c r="UBK95" s="126"/>
      <c r="UBL95" s="126"/>
      <c r="UBM95" s="126"/>
      <c r="UBN95" s="126"/>
      <c r="UBO95" s="126"/>
      <c r="UBP95" s="126"/>
      <c r="UBQ95" s="126"/>
      <c r="UBR95" s="126"/>
      <c r="UBS95" s="126"/>
      <c r="UBT95" s="126"/>
      <c r="UBU95" s="126"/>
      <c r="UBV95" s="126"/>
      <c r="UBW95" s="126"/>
      <c r="UBX95" s="126"/>
      <c r="UBY95" s="126"/>
      <c r="UBZ95" s="126"/>
      <c r="UCA95" s="126"/>
      <c r="UCB95" s="126"/>
      <c r="UCC95" s="126"/>
      <c r="UCD95" s="126"/>
      <c r="UCE95" s="126"/>
      <c r="UCF95" s="126"/>
      <c r="UCG95" s="126"/>
      <c r="UCH95" s="126"/>
      <c r="UCI95" s="126"/>
      <c r="UCJ95" s="126"/>
      <c r="UCK95" s="126"/>
      <c r="UCL95" s="126"/>
      <c r="UCM95" s="126"/>
      <c r="UCN95" s="126"/>
      <c r="UCO95" s="126"/>
      <c r="UCP95" s="126"/>
      <c r="UCQ95" s="126"/>
      <c r="UCR95" s="126"/>
      <c r="UCS95" s="126"/>
      <c r="UCT95" s="126"/>
      <c r="UCU95" s="126"/>
      <c r="UCV95" s="126"/>
      <c r="UCW95" s="126"/>
      <c r="UCX95" s="126"/>
      <c r="UCY95" s="126"/>
      <c r="UCZ95" s="126"/>
      <c r="UDA95" s="126"/>
      <c r="UDB95" s="126"/>
      <c r="UDC95" s="126"/>
      <c r="UDD95" s="126"/>
      <c r="UDE95" s="126"/>
      <c r="UDF95" s="126"/>
      <c r="UDG95" s="126"/>
      <c r="UDH95" s="126"/>
      <c r="UDI95" s="126"/>
      <c r="UDJ95" s="126"/>
      <c r="UDK95" s="126"/>
      <c r="UDL95" s="126"/>
      <c r="UDM95" s="126"/>
      <c r="UDN95" s="126"/>
      <c r="UDO95" s="126"/>
      <c r="UDP95" s="126"/>
      <c r="UDQ95" s="126"/>
      <c r="UDR95" s="126"/>
      <c r="UDS95" s="126"/>
      <c r="UDT95" s="126"/>
      <c r="UDU95" s="126"/>
      <c r="UDV95" s="126"/>
      <c r="UDW95" s="126"/>
      <c r="UDX95" s="126"/>
      <c r="UDY95" s="126"/>
      <c r="UDZ95" s="126"/>
      <c r="UEA95" s="126"/>
      <c r="UEB95" s="126"/>
      <c r="UEC95" s="126"/>
      <c r="UED95" s="126"/>
      <c r="UEE95" s="126"/>
      <c r="UEF95" s="126"/>
      <c r="UEG95" s="126"/>
      <c r="UEH95" s="126"/>
      <c r="UEI95" s="126"/>
      <c r="UEJ95" s="126"/>
      <c r="UEK95" s="126"/>
      <c r="UEL95" s="126"/>
      <c r="UEM95" s="126"/>
      <c r="UEN95" s="126"/>
      <c r="UEO95" s="126"/>
      <c r="UEP95" s="126"/>
      <c r="UEQ95" s="126"/>
      <c r="UER95" s="126"/>
      <c r="UES95" s="126"/>
      <c r="UET95" s="126"/>
      <c r="UEU95" s="126"/>
      <c r="UEV95" s="126"/>
      <c r="UEW95" s="126"/>
      <c r="UEX95" s="126"/>
      <c r="UEY95" s="126"/>
      <c r="UEZ95" s="126"/>
      <c r="UFA95" s="126"/>
      <c r="UFB95" s="126"/>
      <c r="UFC95" s="126"/>
      <c r="UFD95" s="126"/>
      <c r="UFE95" s="126"/>
      <c r="UFF95" s="126"/>
      <c r="UFG95" s="126"/>
      <c r="UFH95" s="126"/>
      <c r="UFI95" s="126"/>
      <c r="UFJ95" s="126"/>
      <c r="UFK95" s="126"/>
      <c r="UFL95" s="126"/>
      <c r="UFM95" s="126"/>
      <c r="UFN95" s="126"/>
      <c r="UFO95" s="126"/>
      <c r="UFP95" s="126"/>
      <c r="UFQ95" s="126"/>
      <c r="UFR95" s="126"/>
      <c r="UFS95" s="126"/>
      <c r="UFT95" s="126"/>
      <c r="UFU95" s="126"/>
      <c r="UFV95" s="126"/>
      <c r="UFW95" s="126"/>
      <c r="UFX95" s="126"/>
      <c r="UFY95" s="126"/>
      <c r="UFZ95" s="126"/>
      <c r="UGA95" s="126"/>
      <c r="UGB95" s="126"/>
      <c r="UGC95" s="126"/>
      <c r="UGD95" s="126"/>
      <c r="UGE95" s="126"/>
      <c r="UGF95" s="126"/>
      <c r="UGG95" s="126"/>
      <c r="UGH95" s="126"/>
      <c r="UGI95" s="126"/>
      <c r="UGJ95" s="126"/>
      <c r="UGK95" s="126"/>
      <c r="UGL95" s="126"/>
      <c r="UGM95" s="126"/>
      <c r="UGN95" s="126"/>
      <c r="UGO95" s="126"/>
      <c r="UGP95" s="126"/>
      <c r="UGQ95" s="126"/>
      <c r="UGR95" s="126"/>
      <c r="UGS95" s="126"/>
      <c r="UGT95" s="126"/>
      <c r="UGU95" s="126"/>
      <c r="UGV95" s="126"/>
      <c r="UGW95" s="126"/>
      <c r="UGX95" s="126"/>
      <c r="UGY95" s="126"/>
      <c r="UGZ95" s="126"/>
      <c r="UHA95" s="126"/>
      <c r="UHB95" s="126"/>
      <c r="UHC95" s="126"/>
      <c r="UHD95" s="126"/>
      <c r="UHE95" s="126"/>
      <c r="UHF95" s="126"/>
      <c r="UHG95" s="126"/>
      <c r="UHH95" s="126"/>
      <c r="UHI95" s="126"/>
      <c r="UHJ95" s="126"/>
      <c r="UHK95" s="126"/>
      <c r="UHL95" s="126"/>
      <c r="UHM95" s="126"/>
      <c r="UHN95" s="126"/>
      <c r="UHO95" s="126"/>
      <c r="UHP95" s="126"/>
      <c r="UHQ95" s="126"/>
      <c r="UHR95" s="126"/>
      <c r="UHS95" s="126"/>
      <c r="UHT95" s="126"/>
      <c r="UHU95" s="126"/>
      <c r="UHV95" s="126"/>
      <c r="UHW95" s="126"/>
      <c r="UHX95" s="126"/>
      <c r="UHY95" s="126"/>
      <c r="UHZ95" s="126"/>
      <c r="UIA95" s="126"/>
      <c r="UIB95" s="126"/>
      <c r="UIC95" s="126"/>
      <c r="UID95" s="126"/>
      <c r="UIE95" s="126"/>
      <c r="UIF95" s="126"/>
      <c r="UIG95" s="126"/>
      <c r="UIH95" s="126"/>
      <c r="UII95" s="126"/>
      <c r="UIJ95" s="126"/>
      <c r="UIK95" s="126"/>
      <c r="UIL95" s="126"/>
      <c r="UIM95" s="126"/>
      <c r="UIN95" s="126"/>
      <c r="UIO95" s="126"/>
      <c r="UIP95" s="126"/>
      <c r="UIQ95" s="126"/>
      <c r="UIR95" s="126"/>
      <c r="UIS95" s="126"/>
      <c r="UIT95" s="126"/>
      <c r="UIU95" s="126"/>
      <c r="UIV95" s="126"/>
      <c r="UIW95" s="126"/>
      <c r="UIX95" s="126"/>
      <c r="UIY95" s="126"/>
      <c r="UIZ95" s="126"/>
      <c r="UJA95" s="126"/>
      <c r="UJB95" s="126"/>
      <c r="UJC95" s="126"/>
      <c r="UJD95" s="126"/>
      <c r="UJE95" s="126"/>
      <c r="UJF95" s="126"/>
      <c r="UJG95" s="126"/>
      <c r="UJH95" s="126"/>
      <c r="UJI95" s="126"/>
      <c r="UJJ95" s="126"/>
      <c r="UJK95" s="126"/>
      <c r="UJL95" s="126"/>
      <c r="UJM95" s="126"/>
      <c r="UJN95" s="126"/>
      <c r="UJO95" s="126"/>
      <c r="UJP95" s="126"/>
      <c r="UJQ95" s="126"/>
      <c r="UJR95" s="126"/>
      <c r="UJS95" s="126"/>
      <c r="UJT95" s="126"/>
      <c r="UJU95" s="126"/>
      <c r="UJV95" s="126"/>
      <c r="UJW95" s="126"/>
      <c r="UJX95" s="126"/>
      <c r="UJY95" s="126"/>
      <c r="UJZ95" s="126"/>
      <c r="UKA95" s="126"/>
      <c r="UKB95" s="126"/>
      <c r="UKC95" s="126"/>
      <c r="UKD95" s="126"/>
      <c r="UKE95" s="126"/>
      <c r="UKF95" s="126"/>
      <c r="UKG95" s="126"/>
      <c r="UKH95" s="126"/>
      <c r="UKI95" s="126"/>
      <c r="UKJ95" s="126"/>
      <c r="UKK95" s="126"/>
      <c r="UKL95" s="126"/>
      <c r="UKM95" s="126"/>
      <c r="UKN95" s="126"/>
      <c r="UKO95" s="126"/>
      <c r="UKP95" s="126"/>
      <c r="UKQ95" s="126"/>
      <c r="UKR95" s="126"/>
      <c r="UKS95" s="126"/>
      <c r="UKT95" s="126"/>
      <c r="UKU95" s="126"/>
      <c r="UKV95" s="126"/>
      <c r="UKW95" s="126"/>
      <c r="UKX95" s="126"/>
      <c r="UKY95" s="126"/>
      <c r="UKZ95" s="126"/>
      <c r="ULA95" s="126"/>
      <c r="ULB95" s="126"/>
      <c r="ULC95" s="126"/>
      <c r="ULD95" s="126"/>
      <c r="ULE95" s="126"/>
      <c r="ULF95" s="126"/>
      <c r="ULG95" s="126"/>
      <c r="ULH95" s="126"/>
      <c r="ULI95" s="126"/>
      <c r="ULJ95" s="126"/>
      <c r="ULK95" s="126"/>
      <c r="ULL95" s="126"/>
      <c r="ULM95" s="126"/>
      <c r="ULN95" s="126"/>
      <c r="ULO95" s="126"/>
      <c r="ULP95" s="126"/>
      <c r="ULQ95" s="126"/>
      <c r="ULR95" s="126"/>
      <c r="ULS95" s="126"/>
      <c r="ULT95" s="126"/>
      <c r="ULU95" s="126"/>
      <c r="ULV95" s="126"/>
      <c r="ULW95" s="126"/>
      <c r="ULX95" s="126"/>
      <c r="ULY95" s="126"/>
      <c r="ULZ95" s="126"/>
      <c r="UMA95" s="126"/>
      <c r="UMB95" s="126"/>
      <c r="UMC95" s="126"/>
      <c r="UMD95" s="126"/>
      <c r="UME95" s="126"/>
      <c r="UMF95" s="126"/>
      <c r="UMG95" s="126"/>
      <c r="UMH95" s="126"/>
      <c r="UMI95" s="126"/>
      <c r="UMJ95" s="126"/>
      <c r="UMK95" s="126"/>
      <c r="UML95" s="126"/>
      <c r="UMM95" s="126"/>
      <c r="UMN95" s="126"/>
      <c r="UMO95" s="126"/>
      <c r="UMP95" s="126"/>
      <c r="UMQ95" s="126"/>
      <c r="UMR95" s="126"/>
      <c r="UMS95" s="126"/>
      <c r="UMT95" s="126"/>
      <c r="UMU95" s="126"/>
      <c r="UMV95" s="126"/>
      <c r="UMW95" s="126"/>
      <c r="UMX95" s="126"/>
      <c r="UMY95" s="126"/>
      <c r="UMZ95" s="126"/>
      <c r="UNA95" s="126"/>
      <c r="UNB95" s="126"/>
      <c r="UNC95" s="126"/>
      <c r="UND95" s="126"/>
      <c r="UNE95" s="126"/>
      <c r="UNF95" s="126"/>
      <c r="UNG95" s="126"/>
      <c r="UNH95" s="126"/>
      <c r="UNI95" s="126"/>
      <c r="UNJ95" s="126"/>
      <c r="UNK95" s="126"/>
      <c r="UNL95" s="126"/>
      <c r="UNM95" s="126"/>
      <c r="UNN95" s="126"/>
      <c r="UNO95" s="126"/>
      <c r="UNP95" s="126"/>
      <c r="UNQ95" s="126"/>
      <c r="UNR95" s="126"/>
      <c r="UNS95" s="126"/>
      <c r="UNT95" s="126"/>
      <c r="UNU95" s="126"/>
      <c r="UNV95" s="126"/>
      <c r="UNW95" s="126"/>
      <c r="UNX95" s="126"/>
      <c r="UNY95" s="126"/>
      <c r="UNZ95" s="126"/>
      <c r="UOA95" s="126"/>
      <c r="UOB95" s="126"/>
      <c r="UOC95" s="126"/>
      <c r="UOD95" s="126"/>
      <c r="UOE95" s="126"/>
      <c r="UOF95" s="126"/>
      <c r="UOG95" s="126"/>
      <c r="UOH95" s="126"/>
      <c r="UOI95" s="126"/>
      <c r="UOJ95" s="126"/>
      <c r="UOK95" s="126"/>
      <c r="UOL95" s="126"/>
      <c r="UOM95" s="126"/>
      <c r="UON95" s="126"/>
      <c r="UOO95" s="126"/>
      <c r="UOP95" s="126"/>
      <c r="UOQ95" s="126"/>
      <c r="UOR95" s="126"/>
      <c r="UOS95" s="126"/>
      <c r="UOT95" s="126"/>
      <c r="UOU95" s="126"/>
      <c r="UOV95" s="126"/>
      <c r="UOW95" s="126"/>
      <c r="UOX95" s="126"/>
      <c r="UOY95" s="126"/>
      <c r="UOZ95" s="126"/>
      <c r="UPA95" s="126"/>
      <c r="UPB95" s="126"/>
      <c r="UPC95" s="126"/>
      <c r="UPD95" s="126"/>
      <c r="UPE95" s="126"/>
      <c r="UPF95" s="126"/>
      <c r="UPG95" s="126"/>
      <c r="UPH95" s="126"/>
      <c r="UPI95" s="126"/>
      <c r="UPJ95" s="126"/>
      <c r="UPK95" s="126"/>
      <c r="UPL95" s="126"/>
      <c r="UPM95" s="126"/>
      <c r="UPN95" s="126"/>
      <c r="UPO95" s="126"/>
      <c r="UPP95" s="126"/>
      <c r="UPQ95" s="126"/>
      <c r="UPR95" s="126"/>
      <c r="UPS95" s="126"/>
      <c r="UPT95" s="126"/>
      <c r="UPU95" s="126"/>
      <c r="UPV95" s="126"/>
      <c r="UPW95" s="126"/>
      <c r="UPX95" s="126"/>
      <c r="UPY95" s="126"/>
      <c r="UPZ95" s="126"/>
      <c r="UQA95" s="126"/>
      <c r="UQB95" s="126"/>
      <c r="UQC95" s="126"/>
      <c r="UQD95" s="126"/>
      <c r="UQE95" s="126"/>
      <c r="UQF95" s="126"/>
      <c r="UQG95" s="126"/>
      <c r="UQH95" s="126"/>
      <c r="UQI95" s="126"/>
      <c r="UQJ95" s="126"/>
      <c r="UQK95" s="126"/>
      <c r="UQL95" s="126"/>
      <c r="UQM95" s="126"/>
      <c r="UQN95" s="126"/>
      <c r="UQO95" s="126"/>
      <c r="UQP95" s="126"/>
      <c r="UQQ95" s="126"/>
      <c r="UQR95" s="126"/>
      <c r="UQS95" s="126"/>
      <c r="UQT95" s="126"/>
      <c r="UQU95" s="126"/>
      <c r="UQV95" s="126"/>
      <c r="UQW95" s="126"/>
      <c r="UQX95" s="126"/>
      <c r="UQY95" s="126"/>
      <c r="UQZ95" s="126"/>
      <c r="URA95" s="126"/>
      <c r="URB95" s="126"/>
      <c r="URC95" s="126"/>
      <c r="URD95" s="126"/>
      <c r="URE95" s="126"/>
      <c r="URF95" s="126"/>
      <c r="URG95" s="126"/>
      <c r="URH95" s="126"/>
      <c r="URI95" s="126"/>
      <c r="URJ95" s="126"/>
      <c r="URK95" s="126"/>
      <c r="URL95" s="126"/>
      <c r="URM95" s="126"/>
      <c r="URN95" s="126"/>
      <c r="URO95" s="126"/>
      <c r="URP95" s="126"/>
      <c r="URQ95" s="126"/>
      <c r="URR95" s="126"/>
      <c r="URS95" s="126"/>
      <c r="URT95" s="126"/>
      <c r="URU95" s="126"/>
      <c r="URV95" s="126"/>
      <c r="URW95" s="126"/>
      <c r="URX95" s="126"/>
      <c r="URY95" s="126"/>
      <c r="URZ95" s="126"/>
      <c r="USA95" s="126"/>
      <c r="USB95" s="126"/>
      <c r="USC95" s="126"/>
      <c r="USD95" s="126"/>
      <c r="USE95" s="126"/>
      <c r="USF95" s="126"/>
      <c r="USG95" s="126"/>
      <c r="USH95" s="126"/>
      <c r="USI95" s="126"/>
      <c r="USJ95" s="126"/>
      <c r="USK95" s="126"/>
      <c r="USL95" s="126"/>
      <c r="USM95" s="126"/>
      <c r="USN95" s="126"/>
      <c r="USO95" s="126"/>
      <c r="USP95" s="126"/>
      <c r="USQ95" s="126"/>
      <c r="USR95" s="126"/>
      <c r="USS95" s="126"/>
      <c r="UST95" s="126"/>
      <c r="USU95" s="126"/>
      <c r="USV95" s="126"/>
      <c r="USW95" s="126"/>
      <c r="USX95" s="126"/>
      <c r="USY95" s="126"/>
      <c r="USZ95" s="126"/>
      <c r="UTA95" s="126"/>
      <c r="UTB95" s="126"/>
      <c r="UTC95" s="126"/>
      <c r="UTD95" s="126"/>
      <c r="UTE95" s="126"/>
      <c r="UTF95" s="126"/>
      <c r="UTG95" s="126"/>
      <c r="UTH95" s="126"/>
      <c r="UTI95" s="126"/>
      <c r="UTJ95" s="126"/>
      <c r="UTK95" s="126"/>
      <c r="UTL95" s="126"/>
      <c r="UTM95" s="126"/>
      <c r="UTN95" s="126"/>
      <c r="UTO95" s="126"/>
      <c r="UTP95" s="126"/>
      <c r="UTQ95" s="126"/>
      <c r="UTR95" s="126"/>
      <c r="UTS95" s="126"/>
      <c r="UTT95" s="126"/>
      <c r="UTU95" s="126"/>
      <c r="UTV95" s="126"/>
      <c r="UTW95" s="126"/>
      <c r="UTX95" s="126"/>
      <c r="UTY95" s="126"/>
      <c r="UTZ95" s="126"/>
      <c r="UUA95" s="126"/>
      <c r="UUB95" s="126"/>
      <c r="UUC95" s="126"/>
      <c r="UUD95" s="126"/>
      <c r="UUE95" s="126"/>
      <c r="UUF95" s="126"/>
      <c r="UUG95" s="126"/>
      <c r="UUH95" s="126"/>
      <c r="UUI95" s="126"/>
      <c r="UUJ95" s="126"/>
      <c r="UUK95" s="126"/>
      <c r="UUL95" s="126"/>
      <c r="UUM95" s="126"/>
      <c r="UUN95" s="126"/>
      <c r="UUO95" s="126"/>
      <c r="UUP95" s="126"/>
      <c r="UUQ95" s="126"/>
      <c r="UUR95" s="126"/>
      <c r="UUS95" s="126"/>
      <c r="UUT95" s="126"/>
      <c r="UUU95" s="126"/>
      <c r="UUV95" s="126"/>
      <c r="UUW95" s="126"/>
      <c r="UUX95" s="126"/>
      <c r="UUY95" s="126"/>
      <c r="UUZ95" s="126"/>
      <c r="UVA95" s="126"/>
      <c r="UVB95" s="126"/>
      <c r="UVC95" s="126"/>
      <c r="UVD95" s="126"/>
      <c r="UVE95" s="126"/>
      <c r="UVF95" s="126"/>
      <c r="UVG95" s="126"/>
      <c r="UVH95" s="126"/>
      <c r="UVI95" s="126"/>
      <c r="UVJ95" s="126"/>
      <c r="UVK95" s="126"/>
      <c r="UVL95" s="126"/>
      <c r="UVM95" s="126"/>
      <c r="UVN95" s="126"/>
      <c r="UVO95" s="126"/>
      <c r="UVP95" s="126"/>
      <c r="UVQ95" s="126"/>
      <c r="UVR95" s="126"/>
      <c r="UVS95" s="126"/>
      <c r="UVT95" s="126"/>
      <c r="UVU95" s="126"/>
      <c r="UVV95" s="126"/>
      <c r="UVW95" s="126"/>
      <c r="UVX95" s="126"/>
      <c r="UVY95" s="126"/>
      <c r="UVZ95" s="126"/>
      <c r="UWA95" s="126"/>
      <c r="UWB95" s="126"/>
      <c r="UWC95" s="126"/>
      <c r="UWD95" s="126"/>
      <c r="UWE95" s="126"/>
      <c r="UWF95" s="126"/>
      <c r="UWG95" s="126"/>
      <c r="UWH95" s="126"/>
      <c r="UWI95" s="126"/>
      <c r="UWJ95" s="126"/>
      <c r="UWK95" s="126"/>
      <c r="UWL95" s="126"/>
      <c r="UWM95" s="126"/>
      <c r="UWN95" s="126"/>
      <c r="UWO95" s="126"/>
      <c r="UWP95" s="126"/>
      <c r="UWQ95" s="126"/>
      <c r="UWR95" s="126"/>
      <c r="UWS95" s="126"/>
      <c r="UWT95" s="126"/>
      <c r="UWU95" s="126"/>
      <c r="UWV95" s="126"/>
      <c r="UWW95" s="126"/>
      <c r="UWX95" s="126"/>
      <c r="UWY95" s="126"/>
      <c r="UWZ95" s="126"/>
      <c r="UXA95" s="126"/>
      <c r="UXB95" s="126"/>
      <c r="UXC95" s="126"/>
      <c r="UXD95" s="126"/>
      <c r="UXE95" s="126"/>
      <c r="UXF95" s="126"/>
      <c r="UXG95" s="126"/>
      <c r="UXH95" s="126"/>
      <c r="UXI95" s="126"/>
      <c r="UXJ95" s="126"/>
      <c r="UXK95" s="126"/>
      <c r="UXL95" s="126"/>
      <c r="UXM95" s="126"/>
      <c r="UXN95" s="126"/>
      <c r="UXO95" s="126"/>
      <c r="UXP95" s="126"/>
      <c r="UXQ95" s="126"/>
      <c r="UXR95" s="126"/>
      <c r="UXS95" s="126"/>
      <c r="UXT95" s="126"/>
      <c r="UXU95" s="126"/>
      <c r="UXV95" s="126"/>
      <c r="UXW95" s="126"/>
      <c r="UXX95" s="126"/>
      <c r="UXY95" s="126"/>
      <c r="UXZ95" s="126"/>
      <c r="UYA95" s="126"/>
      <c r="UYB95" s="126"/>
      <c r="UYC95" s="126"/>
      <c r="UYD95" s="126"/>
      <c r="UYE95" s="126"/>
      <c r="UYF95" s="126"/>
      <c r="UYG95" s="126"/>
      <c r="UYH95" s="126"/>
      <c r="UYI95" s="126"/>
      <c r="UYJ95" s="126"/>
      <c r="UYK95" s="126"/>
      <c r="UYL95" s="126"/>
      <c r="UYM95" s="126"/>
      <c r="UYN95" s="126"/>
      <c r="UYO95" s="126"/>
      <c r="UYP95" s="126"/>
      <c r="UYQ95" s="126"/>
      <c r="UYR95" s="126"/>
      <c r="UYS95" s="126"/>
      <c r="UYT95" s="126"/>
      <c r="UYU95" s="126"/>
      <c r="UYV95" s="126"/>
      <c r="UYW95" s="126"/>
      <c r="UYX95" s="126"/>
      <c r="UYY95" s="126"/>
      <c r="UYZ95" s="126"/>
      <c r="UZA95" s="126"/>
      <c r="UZB95" s="126"/>
      <c r="UZC95" s="126"/>
      <c r="UZD95" s="126"/>
      <c r="UZE95" s="126"/>
      <c r="UZF95" s="126"/>
      <c r="UZG95" s="126"/>
      <c r="UZH95" s="126"/>
      <c r="UZI95" s="126"/>
      <c r="UZJ95" s="126"/>
      <c r="UZK95" s="126"/>
      <c r="UZL95" s="126"/>
      <c r="UZM95" s="126"/>
      <c r="UZN95" s="126"/>
      <c r="UZO95" s="126"/>
      <c r="UZP95" s="126"/>
      <c r="UZQ95" s="126"/>
      <c r="UZR95" s="126"/>
      <c r="UZS95" s="126"/>
      <c r="UZT95" s="126"/>
      <c r="UZU95" s="126"/>
      <c r="UZV95" s="126"/>
      <c r="UZW95" s="126"/>
      <c r="UZX95" s="126"/>
      <c r="UZY95" s="126"/>
      <c r="UZZ95" s="126"/>
      <c r="VAA95" s="126"/>
      <c r="VAB95" s="126"/>
      <c r="VAC95" s="126"/>
      <c r="VAD95" s="126"/>
      <c r="VAE95" s="126"/>
      <c r="VAF95" s="126"/>
      <c r="VAG95" s="126"/>
      <c r="VAH95" s="126"/>
      <c r="VAI95" s="126"/>
      <c r="VAJ95" s="126"/>
      <c r="VAK95" s="126"/>
      <c r="VAL95" s="126"/>
      <c r="VAM95" s="126"/>
      <c r="VAN95" s="126"/>
      <c r="VAO95" s="126"/>
      <c r="VAP95" s="126"/>
      <c r="VAQ95" s="126"/>
      <c r="VAR95" s="126"/>
      <c r="VAS95" s="126"/>
      <c r="VAT95" s="126"/>
      <c r="VAU95" s="126"/>
      <c r="VAV95" s="126"/>
      <c r="VAW95" s="126"/>
      <c r="VAX95" s="126"/>
      <c r="VAY95" s="126"/>
      <c r="VAZ95" s="126"/>
      <c r="VBA95" s="126"/>
      <c r="VBB95" s="126"/>
      <c r="VBC95" s="126"/>
      <c r="VBD95" s="126"/>
      <c r="VBE95" s="126"/>
      <c r="VBF95" s="126"/>
      <c r="VBG95" s="126"/>
      <c r="VBH95" s="126"/>
      <c r="VBI95" s="126"/>
      <c r="VBJ95" s="126"/>
      <c r="VBK95" s="126"/>
      <c r="VBL95" s="126"/>
      <c r="VBM95" s="126"/>
      <c r="VBN95" s="126"/>
      <c r="VBO95" s="126"/>
      <c r="VBP95" s="126"/>
      <c r="VBQ95" s="126"/>
      <c r="VBR95" s="126"/>
      <c r="VBS95" s="126"/>
      <c r="VBT95" s="126"/>
      <c r="VBU95" s="126"/>
      <c r="VBV95" s="126"/>
      <c r="VBW95" s="126"/>
      <c r="VBX95" s="126"/>
      <c r="VBY95" s="126"/>
      <c r="VBZ95" s="126"/>
      <c r="VCA95" s="126"/>
      <c r="VCB95" s="126"/>
      <c r="VCC95" s="126"/>
      <c r="VCD95" s="126"/>
      <c r="VCE95" s="126"/>
      <c r="VCF95" s="126"/>
      <c r="VCG95" s="126"/>
      <c r="VCH95" s="126"/>
      <c r="VCI95" s="126"/>
      <c r="VCJ95" s="126"/>
      <c r="VCK95" s="126"/>
      <c r="VCL95" s="126"/>
      <c r="VCM95" s="126"/>
      <c r="VCN95" s="126"/>
      <c r="VCO95" s="126"/>
      <c r="VCP95" s="126"/>
      <c r="VCQ95" s="126"/>
      <c r="VCR95" s="126"/>
      <c r="VCS95" s="126"/>
      <c r="VCT95" s="126"/>
      <c r="VCU95" s="126"/>
      <c r="VCV95" s="126"/>
      <c r="VCW95" s="126"/>
      <c r="VCX95" s="126"/>
      <c r="VCY95" s="126"/>
      <c r="VCZ95" s="126"/>
      <c r="VDA95" s="126"/>
      <c r="VDB95" s="126"/>
      <c r="VDC95" s="126"/>
      <c r="VDD95" s="126"/>
      <c r="VDE95" s="126"/>
      <c r="VDF95" s="126"/>
      <c r="VDG95" s="126"/>
      <c r="VDH95" s="126"/>
      <c r="VDI95" s="126"/>
      <c r="VDJ95" s="126"/>
      <c r="VDK95" s="126"/>
      <c r="VDL95" s="126"/>
      <c r="VDM95" s="126"/>
      <c r="VDN95" s="126"/>
      <c r="VDO95" s="126"/>
      <c r="VDP95" s="126"/>
      <c r="VDQ95" s="126"/>
      <c r="VDR95" s="126"/>
      <c r="VDS95" s="126"/>
      <c r="VDT95" s="126"/>
      <c r="VDU95" s="126"/>
      <c r="VDV95" s="126"/>
      <c r="VDW95" s="126"/>
      <c r="VDX95" s="126"/>
      <c r="VDY95" s="126"/>
      <c r="VDZ95" s="126"/>
      <c r="VEA95" s="126"/>
      <c r="VEB95" s="126"/>
      <c r="VEC95" s="126"/>
      <c r="VED95" s="126"/>
      <c r="VEE95" s="126"/>
      <c r="VEF95" s="126"/>
      <c r="VEG95" s="126"/>
      <c r="VEH95" s="126"/>
      <c r="VEI95" s="126"/>
      <c r="VEJ95" s="126"/>
      <c r="VEK95" s="126"/>
      <c r="VEL95" s="126"/>
      <c r="VEM95" s="126"/>
      <c r="VEN95" s="126"/>
      <c r="VEO95" s="126"/>
      <c r="VEP95" s="126"/>
      <c r="VEQ95" s="126"/>
      <c r="VER95" s="126"/>
      <c r="VES95" s="126"/>
      <c r="VET95" s="126"/>
      <c r="VEU95" s="126"/>
      <c r="VEV95" s="126"/>
      <c r="VEW95" s="126"/>
      <c r="VEX95" s="126"/>
      <c r="VEY95" s="126"/>
      <c r="VEZ95" s="126"/>
      <c r="VFA95" s="126"/>
      <c r="VFB95" s="126"/>
      <c r="VFC95" s="126"/>
      <c r="VFD95" s="126"/>
      <c r="VFE95" s="126"/>
      <c r="VFF95" s="126"/>
      <c r="VFG95" s="126"/>
      <c r="VFH95" s="126"/>
      <c r="VFI95" s="126"/>
      <c r="VFJ95" s="126"/>
      <c r="VFK95" s="126"/>
      <c r="VFL95" s="126"/>
      <c r="VFM95" s="126"/>
      <c r="VFN95" s="126"/>
      <c r="VFO95" s="126"/>
      <c r="VFP95" s="126"/>
      <c r="VFQ95" s="126"/>
      <c r="VFR95" s="126"/>
      <c r="VFS95" s="126"/>
      <c r="VFT95" s="126"/>
      <c r="VFU95" s="126"/>
      <c r="VFV95" s="126"/>
      <c r="VFW95" s="126"/>
      <c r="VFX95" s="126"/>
      <c r="VFY95" s="126"/>
      <c r="VFZ95" s="126"/>
      <c r="VGA95" s="126"/>
      <c r="VGB95" s="126"/>
      <c r="VGC95" s="126"/>
      <c r="VGD95" s="126"/>
      <c r="VGE95" s="126"/>
      <c r="VGF95" s="126"/>
      <c r="VGG95" s="126"/>
      <c r="VGH95" s="126"/>
      <c r="VGI95" s="126"/>
      <c r="VGJ95" s="126"/>
      <c r="VGK95" s="126"/>
      <c r="VGL95" s="126"/>
      <c r="VGM95" s="126"/>
      <c r="VGN95" s="126"/>
      <c r="VGO95" s="126"/>
      <c r="VGP95" s="126"/>
      <c r="VGQ95" s="126"/>
      <c r="VGR95" s="126"/>
      <c r="VGS95" s="126"/>
      <c r="VGT95" s="126"/>
      <c r="VGU95" s="126"/>
      <c r="VGV95" s="126"/>
      <c r="VGW95" s="126"/>
      <c r="VGX95" s="126"/>
      <c r="VGY95" s="126"/>
      <c r="VGZ95" s="126"/>
      <c r="VHA95" s="126"/>
      <c r="VHB95" s="126"/>
      <c r="VHC95" s="126"/>
      <c r="VHD95" s="126"/>
      <c r="VHE95" s="126"/>
      <c r="VHF95" s="126"/>
      <c r="VHG95" s="126"/>
      <c r="VHH95" s="126"/>
      <c r="VHI95" s="126"/>
      <c r="VHJ95" s="126"/>
      <c r="VHK95" s="126"/>
      <c r="VHL95" s="126"/>
      <c r="VHM95" s="126"/>
      <c r="VHN95" s="126"/>
      <c r="VHO95" s="126"/>
      <c r="VHP95" s="126"/>
      <c r="VHQ95" s="126"/>
      <c r="VHR95" s="126"/>
      <c r="VHS95" s="126"/>
      <c r="VHT95" s="126"/>
      <c r="VHU95" s="126"/>
      <c r="VHV95" s="126"/>
      <c r="VHW95" s="126"/>
      <c r="VHX95" s="126"/>
      <c r="VHY95" s="126"/>
      <c r="VHZ95" s="126"/>
      <c r="VIA95" s="126"/>
      <c r="VIB95" s="126"/>
      <c r="VIC95" s="126"/>
      <c r="VID95" s="126"/>
      <c r="VIE95" s="126"/>
      <c r="VIF95" s="126"/>
      <c r="VIG95" s="126"/>
      <c r="VIH95" s="126"/>
      <c r="VII95" s="126"/>
      <c r="VIJ95" s="126"/>
      <c r="VIK95" s="126"/>
      <c r="VIL95" s="126"/>
      <c r="VIM95" s="126"/>
      <c r="VIN95" s="126"/>
      <c r="VIO95" s="126"/>
      <c r="VIP95" s="126"/>
      <c r="VIQ95" s="126"/>
      <c r="VIR95" s="126"/>
      <c r="VIS95" s="126"/>
      <c r="VIT95" s="126"/>
      <c r="VIU95" s="126"/>
      <c r="VIV95" s="126"/>
      <c r="VIW95" s="126"/>
      <c r="VIX95" s="126"/>
      <c r="VIY95" s="126"/>
      <c r="VIZ95" s="126"/>
      <c r="VJA95" s="126"/>
      <c r="VJB95" s="126"/>
      <c r="VJC95" s="126"/>
      <c r="VJD95" s="126"/>
      <c r="VJE95" s="126"/>
      <c r="VJF95" s="126"/>
      <c r="VJG95" s="126"/>
      <c r="VJH95" s="126"/>
      <c r="VJI95" s="126"/>
      <c r="VJJ95" s="126"/>
      <c r="VJK95" s="126"/>
      <c r="VJL95" s="126"/>
      <c r="VJM95" s="126"/>
      <c r="VJN95" s="126"/>
      <c r="VJO95" s="126"/>
      <c r="VJP95" s="126"/>
      <c r="VJQ95" s="126"/>
      <c r="VJR95" s="126"/>
      <c r="VJS95" s="126"/>
      <c r="VJT95" s="126"/>
      <c r="VJU95" s="126"/>
      <c r="VJV95" s="126"/>
      <c r="VJW95" s="126"/>
      <c r="VJX95" s="126"/>
      <c r="VJY95" s="126"/>
      <c r="VJZ95" s="126"/>
      <c r="VKA95" s="126"/>
      <c r="VKB95" s="126"/>
      <c r="VKC95" s="126"/>
      <c r="VKD95" s="126"/>
      <c r="VKE95" s="126"/>
      <c r="VKF95" s="126"/>
      <c r="VKG95" s="126"/>
      <c r="VKH95" s="126"/>
      <c r="VKI95" s="126"/>
      <c r="VKJ95" s="126"/>
      <c r="VKK95" s="126"/>
      <c r="VKL95" s="126"/>
      <c r="VKM95" s="126"/>
      <c r="VKN95" s="126"/>
      <c r="VKO95" s="126"/>
      <c r="VKP95" s="126"/>
      <c r="VKQ95" s="126"/>
      <c r="VKR95" s="126"/>
      <c r="VKS95" s="126"/>
      <c r="VKT95" s="126"/>
      <c r="VKU95" s="126"/>
      <c r="VKV95" s="126"/>
      <c r="VKW95" s="126"/>
      <c r="VKX95" s="126"/>
      <c r="VKY95" s="126"/>
      <c r="VKZ95" s="126"/>
      <c r="VLA95" s="126"/>
      <c r="VLB95" s="126"/>
      <c r="VLC95" s="126"/>
      <c r="VLD95" s="126"/>
      <c r="VLE95" s="126"/>
      <c r="VLF95" s="126"/>
      <c r="VLG95" s="126"/>
      <c r="VLH95" s="126"/>
      <c r="VLI95" s="126"/>
      <c r="VLJ95" s="126"/>
      <c r="VLK95" s="126"/>
      <c r="VLL95" s="126"/>
      <c r="VLM95" s="126"/>
      <c r="VLN95" s="126"/>
      <c r="VLO95" s="126"/>
      <c r="VLP95" s="126"/>
      <c r="VLQ95" s="126"/>
      <c r="VLR95" s="126"/>
      <c r="VLS95" s="126"/>
      <c r="VLT95" s="126"/>
      <c r="VLU95" s="126"/>
      <c r="VLV95" s="126"/>
      <c r="VLW95" s="126"/>
      <c r="VLX95" s="126"/>
      <c r="VLY95" s="126"/>
      <c r="VLZ95" s="126"/>
      <c r="VMA95" s="126"/>
      <c r="VMB95" s="126"/>
      <c r="VMC95" s="126"/>
      <c r="VMD95" s="126"/>
      <c r="VME95" s="126"/>
      <c r="VMF95" s="126"/>
      <c r="VMG95" s="126"/>
      <c r="VMH95" s="126"/>
      <c r="VMI95" s="126"/>
      <c r="VMJ95" s="126"/>
      <c r="VMK95" s="126"/>
      <c r="VML95" s="126"/>
      <c r="VMM95" s="126"/>
      <c r="VMN95" s="126"/>
      <c r="VMO95" s="126"/>
      <c r="VMP95" s="126"/>
      <c r="VMQ95" s="126"/>
      <c r="VMR95" s="126"/>
      <c r="VMS95" s="126"/>
      <c r="VMT95" s="126"/>
      <c r="VMU95" s="126"/>
      <c r="VMV95" s="126"/>
      <c r="VMW95" s="126"/>
      <c r="VMX95" s="126"/>
      <c r="VMY95" s="126"/>
      <c r="VMZ95" s="126"/>
      <c r="VNA95" s="126"/>
      <c r="VNB95" s="126"/>
      <c r="VNC95" s="126"/>
      <c r="VND95" s="126"/>
      <c r="VNE95" s="126"/>
      <c r="VNF95" s="126"/>
      <c r="VNG95" s="126"/>
      <c r="VNH95" s="126"/>
      <c r="VNI95" s="126"/>
      <c r="VNJ95" s="126"/>
      <c r="VNK95" s="126"/>
      <c r="VNL95" s="126"/>
      <c r="VNM95" s="126"/>
      <c r="VNN95" s="126"/>
      <c r="VNO95" s="126"/>
      <c r="VNP95" s="126"/>
      <c r="VNQ95" s="126"/>
      <c r="VNR95" s="126"/>
      <c r="VNS95" s="126"/>
      <c r="VNT95" s="126"/>
      <c r="VNU95" s="126"/>
      <c r="VNV95" s="126"/>
      <c r="VNW95" s="126"/>
      <c r="VNX95" s="126"/>
      <c r="VNY95" s="126"/>
      <c r="VNZ95" s="126"/>
      <c r="VOA95" s="126"/>
      <c r="VOB95" s="126"/>
      <c r="VOC95" s="126"/>
      <c r="VOD95" s="126"/>
      <c r="VOE95" s="126"/>
      <c r="VOF95" s="126"/>
      <c r="VOG95" s="126"/>
      <c r="VOH95" s="126"/>
      <c r="VOI95" s="126"/>
      <c r="VOJ95" s="126"/>
      <c r="VOK95" s="126"/>
      <c r="VOL95" s="126"/>
      <c r="VOM95" s="126"/>
      <c r="VON95" s="126"/>
      <c r="VOO95" s="126"/>
      <c r="VOP95" s="126"/>
      <c r="VOQ95" s="126"/>
      <c r="VOR95" s="126"/>
      <c r="VOS95" s="126"/>
      <c r="VOT95" s="126"/>
      <c r="VOU95" s="126"/>
      <c r="VOV95" s="126"/>
      <c r="VOW95" s="126"/>
      <c r="VOX95" s="126"/>
      <c r="VOY95" s="126"/>
      <c r="VOZ95" s="126"/>
      <c r="VPA95" s="126"/>
      <c r="VPB95" s="126"/>
      <c r="VPC95" s="126"/>
      <c r="VPD95" s="126"/>
      <c r="VPE95" s="126"/>
      <c r="VPF95" s="126"/>
      <c r="VPG95" s="126"/>
      <c r="VPH95" s="126"/>
      <c r="VPI95" s="126"/>
      <c r="VPJ95" s="126"/>
      <c r="VPK95" s="126"/>
      <c r="VPL95" s="126"/>
      <c r="VPM95" s="126"/>
      <c r="VPN95" s="126"/>
      <c r="VPO95" s="126"/>
      <c r="VPP95" s="126"/>
      <c r="VPQ95" s="126"/>
      <c r="VPR95" s="126"/>
      <c r="VPS95" s="126"/>
      <c r="VPT95" s="126"/>
      <c r="VPU95" s="126"/>
      <c r="VPV95" s="126"/>
      <c r="VPW95" s="126"/>
      <c r="VPX95" s="126"/>
      <c r="VPY95" s="126"/>
      <c r="VPZ95" s="126"/>
      <c r="VQA95" s="126"/>
      <c r="VQB95" s="126"/>
      <c r="VQC95" s="126"/>
      <c r="VQD95" s="126"/>
      <c r="VQE95" s="126"/>
      <c r="VQF95" s="126"/>
      <c r="VQG95" s="126"/>
      <c r="VQH95" s="126"/>
      <c r="VQI95" s="126"/>
      <c r="VQJ95" s="126"/>
      <c r="VQK95" s="126"/>
      <c r="VQL95" s="126"/>
      <c r="VQM95" s="126"/>
      <c r="VQN95" s="126"/>
      <c r="VQO95" s="126"/>
      <c r="VQP95" s="126"/>
      <c r="VQQ95" s="126"/>
      <c r="VQR95" s="126"/>
      <c r="VQS95" s="126"/>
      <c r="VQT95" s="126"/>
      <c r="VQU95" s="126"/>
      <c r="VQV95" s="126"/>
      <c r="VQW95" s="126"/>
      <c r="VQX95" s="126"/>
      <c r="VQY95" s="126"/>
      <c r="VQZ95" s="126"/>
      <c r="VRA95" s="126"/>
      <c r="VRB95" s="126"/>
      <c r="VRC95" s="126"/>
      <c r="VRD95" s="126"/>
      <c r="VRE95" s="126"/>
      <c r="VRF95" s="126"/>
      <c r="VRG95" s="126"/>
      <c r="VRH95" s="126"/>
      <c r="VRI95" s="126"/>
      <c r="VRJ95" s="126"/>
      <c r="VRK95" s="126"/>
      <c r="VRL95" s="126"/>
      <c r="VRM95" s="126"/>
      <c r="VRN95" s="126"/>
      <c r="VRO95" s="126"/>
      <c r="VRP95" s="126"/>
      <c r="VRQ95" s="126"/>
      <c r="VRR95" s="126"/>
      <c r="VRS95" s="126"/>
      <c r="VRT95" s="126"/>
      <c r="VRU95" s="126"/>
      <c r="VRV95" s="126"/>
      <c r="VRW95" s="126"/>
      <c r="VRX95" s="126"/>
      <c r="VRY95" s="126"/>
      <c r="VRZ95" s="126"/>
      <c r="VSA95" s="126"/>
      <c r="VSB95" s="126"/>
      <c r="VSC95" s="126"/>
      <c r="VSD95" s="126"/>
      <c r="VSE95" s="126"/>
      <c r="VSF95" s="126"/>
      <c r="VSG95" s="126"/>
      <c r="VSH95" s="126"/>
      <c r="VSI95" s="126"/>
      <c r="VSJ95" s="126"/>
      <c r="VSK95" s="126"/>
      <c r="VSL95" s="126"/>
      <c r="VSM95" s="126"/>
      <c r="VSN95" s="126"/>
      <c r="VSO95" s="126"/>
      <c r="VSP95" s="126"/>
      <c r="VSQ95" s="126"/>
      <c r="VSR95" s="126"/>
      <c r="VSS95" s="126"/>
      <c r="VST95" s="126"/>
      <c r="VSU95" s="126"/>
      <c r="VSV95" s="126"/>
      <c r="VSW95" s="126"/>
      <c r="VSX95" s="126"/>
      <c r="VSY95" s="126"/>
      <c r="VSZ95" s="126"/>
      <c r="VTA95" s="126"/>
      <c r="VTB95" s="126"/>
      <c r="VTC95" s="126"/>
      <c r="VTD95" s="126"/>
      <c r="VTE95" s="126"/>
      <c r="VTF95" s="126"/>
      <c r="VTG95" s="126"/>
      <c r="VTH95" s="126"/>
      <c r="VTI95" s="126"/>
      <c r="VTJ95" s="126"/>
      <c r="VTK95" s="126"/>
      <c r="VTL95" s="126"/>
      <c r="VTM95" s="126"/>
      <c r="VTN95" s="126"/>
      <c r="VTO95" s="126"/>
      <c r="VTP95" s="126"/>
      <c r="VTQ95" s="126"/>
      <c r="VTR95" s="126"/>
      <c r="VTS95" s="126"/>
      <c r="VTT95" s="126"/>
      <c r="VTU95" s="126"/>
      <c r="VTV95" s="126"/>
      <c r="VTW95" s="126"/>
      <c r="VTX95" s="126"/>
      <c r="VTY95" s="126"/>
      <c r="VTZ95" s="126"/>
      <c r="VUA95" s="126"/>
      <c r="VUB95" s="126"/>
      <c r="VUC95" s="126"/>
      <c r="VUD95" s="126"/>
      <c r="VUE95" s="126"/>
      <c r="VUF95" s="126"/>
      <c r="VUG95" s="126"/>
      <c r="VUH95" s="126"/>
      <c r="VUI95" s="126"/>
      <c r="VUJ95" s="126"/>
      <c r="VUK95" s="126"/>
      <c r="VUL95" s="126"/>
      <c r="VUM95" s="126"/>
      <c r="VUN95" s="126"/>
      <c r="VUO95" s="126"/>
      <c r="VUP95" s="126"/>
      <c r="VUQ95" s="126"/>
      <c r="VUR95" s="126"/>
      <c r="VUS95" s="126"/>
      <c r="VUT95" s="126"/>
      <c r="VUU95" s="126"/>
      <c r="VUV95" s="126"/>
      <c r="VUW95" s="126"/>
      <c r="VUX95" s="126"/>
      <c r="VUY95" s="126"/>
      <c r="VUZ95" s="126"/>
      <c r="VVA95" s="126"/>
      <c r="VVB95" s="126"/>
      <c r="VVC95" s="126"/>
      <c r="VVD95" s="126"/>
      <c r="VVE95" s="126"/>
      <c r="VVF95" s="126"/>
      <c r="VVG95" s="126"/>
      <c r="VVH95" s="126"/>
      <c r="VVI95" s="126"/>
      <c r="VVJ95" s="126"/>
      <c r="VVK95" s="126"/>
      <c r="VVL95" s="126"/>
      <c r="VVM95" s="126"/>
      <c r="VVN95" s="126"/>
      <c r="VVO95" s="126"/>
      <c r="VVP95" s="126"/>
      <c r="VVQ95" s="126"/>
      <c r="VVR95" s="126"/>
      <c r="VVS95" s="126"/>
      <c r="VVT95" s="126"/>
      <c r="VVU95" s="126"/>
      <c r="VVV95" s="126"/>
      <c r="VVW95" s="126"/>
      <c r="VVX95" s="126"/>
      <c r="VVY95" s="126"/>
      <c r="VVZ95" s="126"/>
      <c r="VWA95" s="126"/>
      <c r="VWB95" s="126"/>
      <c r="VWC95" s="126"/>
      <c r="VWD95" s="126"/>
      <c r="VWE95" s="126"/>
      <c r="VWF95" s="126"/>
      <c r="VWG95" s="126"/>
      <c r="VWH95" s="126"/>
      <c r="VWI95" s="126"/>
      <c r="VWJ95" s="126"/>
      <c r="VWK95" s="126"/>
      <c r="VWL95" s="126"/>
      <c r="VWM95" s="126"/>
      <c r="VWN95" s="126"/>
      <c r="VWO95" s="126"/>
      <c r="VWP95" s="126"/>
      <c r="VWQ95" s="126"/>
      <c r="VWR95" s="126"/>
      <c r="VWS95" s="126"/>
      <c r="VWT95" s="126"/>
      <c r="VWU95" s="126"/>
      <c r="VWV95" s="126"/>
      <c r="VWW95" s="126"/>
      <c r="VWX95" s="126"/>
      <c r="VWY95" s="126"/>
      <c r="VWZ95" s="126"/>
      <c r="VXA95" s="126"/>
      <c r="VXB95" s="126"/>
      <c r="VXC95" s="126"/>
      <c r="VXD95" s="126"/>
      <c r="VXE95" s="126"/>
      <c r="VXF95" s="126"/>
      <c r="VXG95" s="126"/>
      <c r="VXH95" s="126"/>
      <c r="VXI95" s="126"/>
      <c r="VXJ95" s="126"/>
      <c r="VXK95" s="126"/>
      <c r="VXL95" s="126"/>
      <c r="VXM95" s="126"/>
      <c r="VXN95" s="126"/>
      <c r="VXO95" s="126"/>
      <c r="VXP95" s="126"/>
      <c r="VXQ95" s="126"/>
      <c r="VXR95" s="126"/>
      <c r="VXS95" s="126"/>
      <c r="VXT95" s="126"/>
      <c r="VXU95" s="126"/>
      <c r="VXV95" s="126"/>
      <c r="VXW95" s="126"/>
      <c r="VXX95" s="126"/>
      <c r="VXY95" s="126"/>
      <c r="VXZ95" s="126"/>
      <c r="VYA95" s="126"/>
      <c r="VYB95" s="126"/>
      <c r="VYC95" s="126"/>
      <c r="VYD95" s="126"/>
      <c r="VYE95" s="126"/>
      <c r="VYF95" s="126"/>
      <c r="VYG95" s="126"/>
      <c r="VYH95" s="126"/>
      <c r="VYI95" s="126"/>
      <c r="VYJ95" s="126"/>
      <c r="VYK95" s="126"/>
      <c r="VYL95" s="126"/>
      <c r="VYM95" s="126"/>
      <c r="VYN95" s="126"/>
      <c r="VYO95" s="126"/>
      <c r="VYP95" s="126"/>
      <c r="VYQ95" s="126"/>
      <c r="VYR95" s="126"/>
      <c r="VYS95" s="126"/>
      <c r="VYT95" s="126"/>
      <c r="VYU95" s="126"/>
      <c r="VYV95" s="126"/>
      <c r="VYW95" s="126"/>
      <c r="VYX95" s="126"/>
      <c r="VYY95" s="126"/>
      <c r="VYZ95" s="126"/>
      <c r="VZA95" s="126"/>
      <c r="VZB95" s="126"/>
      <c r="VZC95" s="126"/>
      <c r="VZD95" s="126"/>
      <c r="VZE95" s="126"/>
      <c r="VZF95" s="126"/>
      <c r="VZG95" s="126"/>
      <c r="VZH95" s="126"/>
      <c r="VZI95" s="126"/>
      <c r="VZJ95" s="126"/>
      <c r="VZK95" s="126"/>
      <c r="VZL95" s="126"/>
      <c r="VZM95" s="126"/>
      <c r="VZN95" s="126"/>
      <c r="VZO95" s="126"/>
      <c r="VZP95" s="126"/>
      <c r="VZQ95" s="126"/>
      <c r="VZR95" s="126"/>
      <c r="VZS95" s="126"/>
      <c r="VZT95" s="126"/>
      <c r="VZU95" s="126"/>
      <c r="VZV95" s="126"/>
      <c r="VZW95" s="126"/>
      <c r="VZX95" s="126"/>
      <c r="VZY95" s="126"/>
      <c r="VZZ95" s="126"/>
      <c r="WAA95" s="126"/>
      <c r="WAB95" s="126"/>
      <c r="WAC95" s="126"/>
      <c r="WAD95" s="126"/>
      <c r="WAE95" s="126"/>
      <c r="WAF95" s="126"/>
      <c r="WAG95" s="126"/>
      <c r="WAH95" s="126"/>
      <c r="WAI95" s="126"/>
      <c r="WAJ95" s="126"/>
      <c r="WAK95" s="126"/>
      <c r="WAL95" s="126"/>
      <c r="WAM95" s="126"/>
      <c r="WAN95" s="126"/>
      <c r="WAO95" s="126"/>
      <c r="WAP95" s="126"/>
      <c r="WAQ95" s="126"/>
      <c r="WAR95" s="126"/>
      <c r="WAS95" s="126"/>
      <c r="WAT95" s="126"/>
      <c r="WAU95" s="126"/>
      <c r="WAV95" s="126"/>
      <c r="WAW95" s="126"/>
      <c r="WAX95" s="126"/>
      <c r="WAY95" s="126"/>
      <c r="WAZ95" s="126"/>
      <c r="WBA95" s="126"/>
      <c r="WBB95" s="126"/>
      <c r="WBC95" s="126"/>
      <c r="WBD95" s="126"/>
      <c r="WBE95" s="126"/>
      <c r="WBF95" s="126"/>
      <c r="WBG95" s="126"/>
      <c r="WBH95" s="126"/>
      <c r="WBI95" s="126"/>
      <c r="WBJ95" s="126"/>
      <c r="WBK95" s="126"/>
      <c r="WBL95" s="126"/>
      <c r="WBM95" s="126"/>
      <c r="WBN95" s="126"/>
      <c r="WBO95" s="126"/>
      <c r="WBP95" s="126"/>
      <c r="WBQ95" s="126"/>
      <c r="WBR95" s="126"/>
      <c r="WBS95" s="126"/>
      <c r="WBT95" s="126"/>
      <c r="WBU95" s="126"/>
      <c r="WBV95" s="126"/>
      <c r="WBW95" s="126"/>
      <c r="WBX95" s="126"/>
      <c r="WBY95" s="126"/>
      <c r="WBZ95" s="126"/>
      <c r="WCA95" s="126"/>
      <c r="WCB95" s="126"/>
      <c r="WCC95" s="126"/>
      <c r="WCD95" s="126"/>
      <c r="WCE95" s="126"/>
      <c r="WCF95" s="126"/>
      <c r="WCG95" s="126"/>
      <c r="WCH95" s="126"/>
      <c r="WCI95" s="126"/>
      <c r="WCJ95" s="126"/>
      <c r="WCK95" s="126"/>
      <c r="WCL95" s="126"/>
      <c r="WCM95" s="126"/>
      <c r="WCN95" s="126"/>
      <c r="WCO95" s="126"/>
      <c r="WCP95" s="126"/>
      <c r="WCQ95" s="126"/>
      <c r="WCR95" s="126"/>
      <c r="WCS95" s="126"/>
      <c r="WCT95" s="126"/>
      <c r="WCU95" s="126"/>
      <c r="WCV95" s="126"/>
      <c r="WCW95" s="126"/>
      <c r="WCX95" s="126"/>
      <c r="WCY95" s="126"/>
      <c r="WCZ95" s="126"/>
      <c r="WDA95" s="126"/>
      <c r="WDB95" s="126"/>
      <c r="WDC95" s="126"/>
      <c r="WDD95" s="126"/>
      <c r="WDE95" s="126"/>
      <c r="WDF95" s="126"/>
      <c r="WDG95" s="126"/>
      <c r="WDH95" s="126"/>
      <c r="WDI95" s="126"/>
      <c r="WDJ95" s="126"/>
      <c r="WDK95" s="126"/>
      <c r="WDL95" s="126"/>
      <c r="WDM95" s="126"/>
      <c r="WDN95" s="126"/>
      <c r="WDO95" s="126"/>
      <c r="WDP95" s="126"/>
      <c r="WDQ95" s="126"/>
      <c r="WDR95" s="126"/>
      <c r="WDS95" s="126"/>
      <c r="WDT95" s="126"/>
      <c r="WDU95" s="126"/>
      <c r="WDV95" s="126"/>
      <c r="WDW95" s="126"/>
      <c r="WDX95" s="126"/>
      <c r="WDY95" s="126"/>
      <c r="WDZ95" s="126"/>
      <c r="WEA95" s="126"/>
      <c r="WEB95" s="126"/>
      <c r="WEC95" s="126"/>
      <c r="WED95" s="126"/>
      <c r="WEE95" s="126"/>
      <c r="WEF95" s="126"/>
      <c r="WEG95" s="126"/>
      <c r="WEH95" s="126"/>
      <c r="WEI95" s="126"/>
      <c r="WEJ95" s="126"/>
      <c r="WEK95" s="126"/>
      <c r="WEL95" s="126"/>
      <c r="WEM95" s="126"/>
      <c r="WEN95" s="126"/>
      <c r="WEO95" s="126"/>
      <c r="WEP95" s="126"/>
      <c r="WEQ95" s="126"/>
      <c r="WER95" s="126"/>
      <c r="WES95" s="126"/>
      <c r="WET95" s="126"/>
      <c r="WEU95" s="126"/>
      <c r="WEV95" s="126"/>
      <c r="WEW95" s="126"/>
      <c r="WEX95" s="126"/>
      <c r="WEY95" s="126"/>
      <c r="WEZ95" s="126"/>
      <c r="WFA95" s="126"/>
      <c r="WFB95" s="126"/>
      <c r="WFC95" s="126"/>
      <c r="WFD95" s="126"/>
      <c r="WFE95" s="126"/>
      <c r="WFF95" s="126"/>
      <c r="WFG95" s="126"/>
      <c r="WFH95" s="126"/>
      <c r="WFI95" s="126"/>
      <c r="WFJ95" s="126"/>
      <c r="WFK95" s="126"/>
      <c r="WFL95" s="126"/>
      <c r="WFM95" s="126"/>
      <c r="WFN95" s="126"/>
      <c r="WFO95" s="126"/>
      <c r="WFP95" s="126"/>
      <c r="WFQ95" s="126"/>
      <c r="WFR95" s="126"/>
      <c r="WFS95" s="126"/>
      <c r="WFT95" s="126"/>
      <c r="WFU95" s="126"/>
      <c r="WFV95" s="126"/>
      <c r="WFW95" s="126"/>
      <c r="WFX95" s="126"/>
      <c r="WFY95" s="126"/>
      <c r="WFZ95" s="126"/>
      <c r="WGA95" s="126"/>
      <c r="WGB95" s="126"/>
      <c r="WGC95" s="126"/>
      <c r="WGD95" s="126"/>
      <c r="WGE95" s="126"/>
      <c r="WGF95" s="126"/>
      <c r="WGG95" s="126"/>
      <c r="WGH95" s="126"/>
      <c r="WGI95" s="126"/>
      <c r="WGJ95" s="126"/>
      <c r="WGK95" s="126"/>
      <c r="WGL95" s="126"/>
      <c r="WGM95" s="126"/>
      <c r="WGN95" s="126"/>
      <c r="WGO95" s="126"/>
      <c r="WGP95" s="126"/>
      <c r="WGQ95" s="126"/>
      <c r="WGR95" s="126"/>
      <c r="WGS95" s="126"/>
      <c r="WGT95" s="126"/>
      <c r="WGU95" s="126"/>
      <c r="WGV95" s="126"/>
      <c r="WGW95" s="126"/>
      <c r="WGX95" s="126"/>
      <c r="WGY95" s="126"/>
      <c r="WGZ95" s="126"/>
      <c r="WHA95" s="126"/>
      <c r="WHB95" s="126"/>
      <c r="WHC95" s="126"/>
      <c r="WHD95" s="126"/>
      <c r="WHE95" s="126"/>
      <c r="WHF95" s="126"/>
      <c r="WHG95" s="126"/>
      <c r="WHH95" s="126"/>
      <c r="WHI95" s="126"/>
      <c r="WHJ95" s="126"/>
      <c r="WHK95" s="126"/>
      <c r="WHL95" s="126"/>
      <c r="WHM95" s="126"/>
      <c r="WHN95" s="126"/>
      <c r="WHO95" s="126"/>
      <c r="WHP95" s="126"/>
      <c r="WHQ95" s="126"/>
      <c r="WHR95" s="126"/>
      <c r="WHS95" s="126"/>
      <c r="WHT95" s="126"/>
      <c r="WHU95" s="126"/>
      <c r="WHV95" s="126"/>
      <c r="WHW95" s="126"/>
      <c r="WHX95" s="126"/>
      <c r="WHY95" s="126"/>
      <c r="WHZ95" s="126"/>
      <c r="WIA95" s="126"/>
      <c r="WIB95" s="126"/>
      <c r="WIC95" s="126"/>
      <c r="WID95" s="126"/>
      <c r="WIE95" s="126"/>
      <c r="WIF95" s="126"/>
      <c r="WIG95" s="126"/>
      <c r="WIH95" s="126"/>
      <c r="WII95" s="126"/>
      <c r="WIJ95" s="126"/>
      <c r="WIK95" s="126"/>
      <c r="WIL95" s="126"/>
      <c r="WIM95" s="126"/>
      <c r="WIN95" s="126"/>
      <c r="WIO95" s="126"/>
      <c r="WIP95" s="126"/>
      <c r="WIQ95" s="126"/>
      <c r="WIR95" s="126"/>
      <c r="WIS95" s="126"/>
      <c r="WIT95" s="126"/>
      <c r="WIU95" s="126"/>
      <c r="WIV95" s="126"/>
      <c r="WIW95" s="126"/>
      <c r="WIX95" s="126"/>
      <c r="WIY95" s="126"/>
      <c r="WIZ95" s="126"/>
      <c r="WJA95" s="126"/>
      <c r="WJB95" s="126"/>
      <c r="WJC95" s="126"/>
      <c r="WJD95" s="126"/>
      <c r="WJE95" s="126"/>
      <c r="WJF95" s="126"/>
      <c r="WJG95" s="126"/>
      <c r="WJH95" s="126"/>
      <c r="WJI95" s="126"/>
      <c r="WJJ95" s="126"/>
      <c r="WJK95" s="126"/>
      <c r="WJL95" s="126"/>
      <c r="WJM95" s="126"/>
      <c r="WJN95" s="126"/>
      <c r="WJO95" s="126"/>
      <c r="WJP95" s="126"/>
      <c r="WJQ95" s="126"/>
      <c r="WJR95" s="126"/>
      <c r="WJS95" s="126"/>
      <c r="WJT95" s="126"/>
      <c r="WJU95" s="126"/>
      <c r="WJV95" s="126"/>
      <c r="WJW95" s="126"/>
      <c r="WJX95" s="126"/>
      <c r="WJY95" s="126"/>
      <c r="WJZ95" s="126"/>
      <c r="WKA95" s="126"/>
      <c r="WKB95" s="126"/>
      <c r="WKC95" s="126"/>
      <c r="WKD95" s="126"/>
      <c r="WKE95" s="126"/>
      <c r="WKF95" s="126"/>
      <c r="WKG95" s="126"/>
      <c r="WKH95" s="126"/>
      <c r="WKI95" s="126"/>
      <c r="WKJ95" s="126"/>
      <c r="WKK95" s="126"/>
      <c r="WKL95" s="126"/>
      <c r="WKM95" s="126"/>
      <c r="WKN95" s="126"/>
      <c r="WKO95" s="126"/>
      <c r="WKP95" s="126"/>
      <c r="WKQ95" s="126"/>
      <c r="WKR95" s="126"/>
      <c r="WKS95" s="126"/>
      <c r="WKT95" s="126"/>
      <c r="WKU95" s="126"/>
      <c r="WKV95" s="126"/>
      <c r="WKW95" s="126"/>
      <c r="WKX95" s="126"/>
      <c r="WKY95" s="126"/>
      <c r="WKZ95" s="126"/>
      <c r="WLA95" s="126"/>
      <c r="WLB95" s="126"/>
      <c r="WLC95" s="126"/>
      <c r="WLD95" s="126"/>
      <c r="WLE95" s="126"/>
      <c r="WLF95" s="126"/>
      <c r="WLG95" s="126"/>
      <c r="WLH95" s="126"/>
      <c r="WLI95" s="126"/>
      <c r="WLJ95" s="126"/>
      <c r="WLK95" s="126"/>
      <c r="WLL95" s="126"/>
      <c r="WLM95" s="126"/>
      <c r="WLN95" s="126"/>
      <c r="WLO95" s="126"/>
      <c r="WLP95" s="126"/>
      <c r="WLQ95" s="126"/>
      <c r="WLR95" s="126"/>
      <c r="WLS95" s="126"/>
      <c r="WLT95" s="126"/>
      <c r="WLU95" s="126"/>
      <c r="WLV95" s="126"/>
      <c r="WLW95" s="126"/>
      <c r="WLX95" s="126"/>
      <c r="WLY95" s="126"/>
      <c r="WLZ95" s="126"/>
      <c r="WMA95" s="126"/>
      <c r="WMB95" s="126"/>
      <c r="WMC95" s="126"/>
      <c r="WMD95" s="126"/>
      <c r="WME95" s="126"/>
      <c r="WMF95" s="126"/>
      <c r="WMG95" s="126"/>
      <c r="WMH95" s="126"/>
      <c r="WMI95" s="126"/>
      <c r="WMJ95" s="126"/>
      <c r="WMK95" s="126"/>
      <c r="WML95" s="126"/>
      <c r="WMM95" s="126"/>
      <c r="WMN95" s="126"/>
      <c r="WMO95" s="126"/>
      <c r="WMP95" s="126"/>
      <c r="WMQ95" s="126"/>
      <c r="WMR95" s="126"/>
      <c r="WMS95" s="126"/>
      <c r="WMT95" s="126"/>
      <c r="WMU95" s="126"/>
      <c r="WMV95" s="126"/>
      <c r="WMW95" s="126"/>
      <c r="WMX95" s="126"/>
      <c r="WMY95" s="126"/>
      <c r="WMZ95" s="126"/>
      <c r="WNA95" s="126"/>
      <c r="WNB95" s="126"/>
      <c r="WNC95" s="126"/>
      <c r="WND95" s="126"/>
      <c r="WNE95" s="126"/>
      <c r="WNF95" s="126"/>
      <c r="WNG95" s="126"/>
      <c r="WNH95" s="126"/>
      <c r="WNI95" s="126"/>
      <c r="WNJ95" s="126"/>
      <c r="WNK95" s="126"/>
      <c r="WNL95" s="126"/>
      <c r="WNM95" s="126"/>
      <c r="WNN95" s="126"/>
      <c r="WNO95" s="126"/>
      <c r="WNP95" s="126"/>
      <c r="WNQ95" s="126"/>
      <c r="WNR95" s="126"/>
      <c r="WNS95" s="126"/>
      <c r="WNT95" s="126"/>
      <c r="WNU95" s="126"/>
      <c r="WNV95" s="126"/>
      <c r="WNW95" s="126"/>
      <c r="WNX95" s="126"/>
      <c r="WNY95" s="126"/>
      <c r="WNZ95" s="126"/>
      <c r="WOA95" s="126"/>
      <c r="WOB95" s="126"/>
      <c r="WOC95" s="126"/>
      <c r="WOD95" s="126"/>
      <c r="WOE95" s="126"/>
      <c r="WOF95" s="126"/>
      <c r="WOG95" s="126"/>
      <c r="WOH95" s="126"/>
      <c r="WOI95" s="126"/>
      <c r="WOJ95" s="126"/>
      <c r="WOK95" s="126"/>
      <c r="WOL95" s="126"/>
      <c r="WOM95" s="126"/>
      <c r="WON95" s="126"/>
      <c r="WOO95" s="126"/>
      <c r="WOP95" s="126"/>
      <c r="WOQ95" s="126"/>
      <c r="WOR95" s="126"/>
      <c r="WOS95" s="126"/>
      <c r="WOT95" s="126"/>
      <c r="WOU95" s="126"/>
      <c r="WOV95" s="126"/>
      <c r="WOW95" s="126"/>
      <c r="WOX95" s="126"/>
      <c r="WOY95" s="126"/>
      <c r="WOZ95" s="126"/>
      <c r="WPA95" s="126"/>
      <c r="WPB95" s="126"/>
      <c r="WPC95" s="126"/>
      <c r="WPD95" s="126"/>
      <c r="WPE95" s="126"/>
      <c r="WPF95" s="126"/>
      <c r="WPG95" s="126"/>
      <c r="WPH95" s="126"/>
      <c r="WPI95" s="126"/>
      <c r="WPJ95" s="126"/>
      <c r="WPK95" s="126"/>
      <c r="WPL95" s="126"/>
      <c r="WPM95" s="126"/>
      <c r="WPN95" s="126"/>
      <c r="WPO95" s="126"/>
      <c r="WPP95" s="126"/>
      <c r="WPQ95" s="126"/>
      <c r="WPR95" s="126"/>
      <c r="WPS95" s="126"/>
      <c r="WPT95" s="126"/>
      <c r="WPU95" s="126"/>
      <c r="WPV95" s="126"/>
      <c r="WPW95" s="126"/>
      <c r="WPX95" s="126"/>
      <c r="WPY95" s="126"/>
      <c r="WPZ95" s="126"/>
      <c r="WQA95" s="126"/>
      <c r="WQB95" s="126"/>
      <c r="WQC95" s="126"/>
      <c r="WQD95" s="126"/>
      <c r="WQE95" s="126"/>
      <c r="WQF95" s="126"/>
      <c r="WQG95" s="126"/>
      <c r="WQH95" s="126"/>
      <c r="WQI95" s="126"/>
      <c r="WQJ95" s="126"/>
      <c r="WQK95" s="126"/>
      <c r="WQL95" s="126"/>
      <c r="WQM95" s="126"/>
      <c r="WQN95" s="126"/>
      <c r="WQO95" s="126"/>
      <c r="WQP95" s="126"/>
      <c r="WQQ95" s="126"/>
      <c r="WQR95" s="126"/>
      <c r="WQS95" s="126"/>
      <c r="WQT95" s="126"/>
      <c r="WQU95" s="126"/>
      <c r="WQV95" s="126"/>
      <c r="WQW95" s="126"/>
      <c r="WQX95" s="126"/>
      <c r="WQY95" s="126"/>
      <c r="WQZ95" s="126"/>
      <c r="WRA95" s="126"/>
      <c r="WRB95" s="126"/>
      <c r="WRC95" s="126"/>
      <c r="WRD95" s="126"/>
      <c r="WRE95" s="126"/>
      <c r="WRF95" s="126"/>
      <c r="WRG95" s="126"/>
      <c r="WRH95" s="126"/>
      <c r="WRI95" s="126"/>
      <c r="WRJ95" s="126"/>
      <c r="WRK95" s="126"/>
      <c r="WRL95" s="126"/>
      <c r="WRM95" s="126"/>
      <c r="WRN95" s="126"/>
      <c r="WRO95" s="126"/>
      <c r="WRP95" s="126"/>
      <c r="WRQ95" s="126"/>
      <c r="WRR95" s="126"/>
      <c r="WRS95" s="126"/>
      <c r="WRT95" s="126"/>
      <c r="WRU95" s="126"/>
      <c r="WRV95" s="126"/>
      <c r="WRW95" s="126"/>
      <c r="WRX95" s="126"/>
      <c r="WRY95" s="126"/>
      <c r="WRZ95" s="126"/>
      <c r="WSA95" s="126"/>
      <c r="WSB95" s="126"/>
      <c r="WSC95" s="126"/>
      <c r="WSD95" s="126"/>
      <c r="WSE95" s="126"/>
      <c r="WSF95" s="126"/>
      <c r="WSG95" s="126"/>
      <c r="WSH95" s="126"/>
      <c r="WSI95" s="126"/>
      <c r="WSJ95" s="126"/>
      <c r="WSK95" s="126"/>
      <c r="WSL95" s="126"/>
      <c r="WSM95" s="126"/>
      <c r="WSN95" s="126"/>
      <c r="WSO95" s="126"/>
      <c r="WSP95" s="126"/>
      <c r="WSQ95" s="126"/>
      <c r="WSR95" s="126"/>
      <c r="WSS95" s="126"/>
      <c r="WST95" s="126"/>
      <c r="WSU95" s="126"/>
      <c r="WSV95" s="126"/>
      <c r="WSW95" s="126"/>
      <c r="WSX95" s="126"/>
      <c r="WSY95" s="126"/>
      <c r="WSZ95" s="126"/>
      <c r="WTA95" s="126"/>
      <c r="WTB95" s="126"/>
      <c r="WTC95" s="126"/>
      <c r="WTD95" s="126"/>
      <c r="WTE95" s="126"/>
      <c r="WTF95" s="126"/>
      <c r="WTG95" s="126"/>
      <c r="WTH95" s="126"/>
      <c r="WTI95" s="126"/>
      <c r="WTJ95" s="126"/>
      <c r="WTK95" s="126"/>
      <c r="WTL95" s="126"/>
      <c r="WTM95" s="126"/>
      <c r="WTN95" s="126"/>
      <c r="WTO95" s="126"/>
      <c r="WTP95" s="126"/>
      <c r="WTQ95" s="126"/>
      <c r="WTR95" s="126"/>
      <c r="WTS95" s="126"/>
      <c r="WTT95" s="126"/>
      <c r="WTU95" s="126"/>
      <c r="WTV95" s="126"/>
      <c r="WTW95" s="126"/>
      <c r="WTX95" s="126"/>
      <c r="WTY95" s="126"/>
      <c r="WTZ95" s="126"/>
      <c r="WUA95" s="126"/>
      <c r="WUB95" s="126"/>
      <c r="WUC95" s="126"/>
      <c r="WUD95" s="126"/>
      <c r="WUE95" s="126"/>
      <c r="WUF95" s="126"/>
      <c r="WUG95" s="126"/>
      <c r="WUH95" s="126"/>
      <c r="WUI95" s="126"/>
      <c r="WUJ95" s="126"/>
      <c r="WUK95" s="126"/>
      <c r="WUL95" s="126"/>
      <c r="WUM95" s="126"/>
      <c r="WUN95" s="126"/>
      <c r="WUO95" s="126"/>
      <c r="WUP95" s="126"/>
      <c r="WUQ95" s="126"/>
      <c r="WUR95" s="126"/>
      <c r="WUS95" s="126"/>
      <c r="WUT95" s="126"/>
      <c r="WUU95" s="126"/>
      <c r="WUV95" s="126"/>
      <c r="WUW95" s="126"/>
      <c r="WUX95" s="126"/>
      <c r="WUY95" s="126"/>
      <c r="WUZ95" s="126"/>
      <c r="WVA95" s="126"/>
      <c r="WVB95" s="126"/>
      <c r="WVC95" s="126"/>
      <c r="WVD95" s="126"/>
      <c r="WVE95" s="126"/>
      <c r="WVF95" s="126"/>
      <c r="WVG95" s="126"/>
      <c r="WVH95" s="126"/>
      <c r="WVI95" s="126"/>
      <c r="WVJ95" s="126"/>
      <c r="WVK95" s="126"/>
      <c r="WVL95" s="126"/>
      <c r="WVM95" s="126"/>
      <c r="WVN95" s="126"/>
      <c r="WVO95" s="126"/>
      <c r="WVP95" s="126"/>
      <c r="WVQ95" s="126"/>
      <c r="WVR95" s="126"/>
      <c r="WVS95" s="126"/>
      <c r="WVT95" s="126"/>
      <c r="WVU95" s="126"/>
      <c r="WVV95" s="126"/>
      <c r="WVW95" s="126"/>
      <c r="WVX95" s="126"/>
      <c r="WVY95" s="126"/>
      <c r="WVZ95" s="126"/>
      <c r="WWA95" s="126"/>
      <c r="WWB95" s="126"/>
      <c r="WWC95" s="126"/>
      <c r="WWD95" s="126"/>
      <c r="WWE95" s="126"/>
      <c r="WWF95" s="126"/>
      <c r="WWG95" s="126"/>
      <c r="WWH95" s="126"/>
      <c r="WWI95" s="126"/>
      <c r="WWJ95" s="126"/>
      <c r="WWK95" s="126"/>
      <c r="WWL95" s="126"/>
      <c r="WWM95" s="126"/>
      <c r="WWN95" s="126"/>
      <c r="WWO95" s="126"/>
      <c r="WWP95" s="126"/>
      <c r="WWQ95" s="126"/>
      <c r="WWR95" s="126"/>
      <c r="WWS95" s="126"/>
      <c r="WWT95" s="126"/>
      <c r="WWU95" s="126"/>
      <c r="WWV95" s="126"/>
      <c r="WWW95" s="126"/>
      <c r="WWX95" s="126"/>
      <c r="WWY95" s="126"/>
      <c r="WWZ95" s="126"/>
      <c r="WXA95" s="126"/>
      <c r="WXB95" s="126"/>
      <c r="WXC95" s="126"/>
      <c r="WXD95" s="126"/>
      <c r="WXE95" s="126"/>
      <c r="WXF95" s="126"/>
      <c r="WXG95" s="126"/>
      <c r="WXH95" s="126"/>
      <c r="WXI95" s="126"/>
      <c r="WXJ95" s="126"/>
      <c r="WXK95" s="126"/>
      <c r="WXL95" s="126"/>
      <c r="WXM95" s="126"/>
      <c r="WXN95" s="126"/>
      <c r="WXO95" s="126"/>
      <c r="WXP95" s="126"/>
      <c r="WXQ95" s="126"/>
      <c r="WXR95" s="126"/>
      <c r="WXS95" s="126"/>
      <c r="WXT95" s="126"/>
      <c r="WXU95" s="126"/>
      <c r="WXV95" s="126"/>
      <c r="WXW95" s="126"/>
      <c r="WXX95" s="126"/>
      <c r="WXY95" s="126"/>
      <c r="WXZ95" s="126"/>
      <c r="WYA95" s="126"/>
      <c r="WYB95" s="126"/>
      <c r="WYC95" s="126"/>
      <c r="WYD95" s="126"/>
      <c r="WYE95" s="126"/>
      <c r="WYF95" s="126"/>
      <c r="WYG95" s="126"/>
      <c r="WYH95" s="126"/>
      <c r="WYI95" s="126"/>
      <c r="WYJ95" s="126"/>
      <c r="WYK95" s="126"/>
      <c r="WYL95" s="126"/>
      <c r="WYM95" s="126"/>
      <c r="WYN95" s="126"/>
      <c r="WYO95" s="126"/>
      <c r="WYP95" s="126"/>
      <c r="WYQ95" s="126"/>
      <c r="WYR95" s="126"/>
      <c r="WYS95" s="126"/>
      <c r="WYT95" s="126"/>
      <c r="WYU95" s="126"/>
      <c r="WYV95" s="126"/>
      <c r="WYW95" s="126"/>
      <c r="WYX95" s="126"/>
      <c r="WYY95" s="126"/>
      <c r="WYZ95" s="126"/>
      <c r="WZA95" s="126"/>
      <c r="WZB95" s="126"/>
      <c r="WZC95" s="126"/>
      <c r="WZD95" s="126"/>
      <c r="WZE95" s="126"/>
      <c r="WZF95" s="126"/>
      <c r="WZG95" s="126"/>
      <c r="WZH95" s="126"/>
      <c r="WZI95" s="126"/>
      <c r="WZJ95" s="126"/>
      <c r="WZK95" s="126"/>
      <c r="WZL95" s="126"/>
      <c r="WZM95" s="126"/>
      <c r="WZN95" s="126"/>
      <c r="WZO95" s="126"/>
      <c r="WZP95" s="126"/>
      <c r="WZQ95" s="126"/>
      <c r="WZR95" s="126"/>
      <c r="WZS95" s="126"/>
      <c r="WZT95" s="126"/>
      <c r="WZU95" s="126"/>
      <c r="WZV95" s="126"/>
      <c r="WZW95" s="126"/>
      <c r="WZX95" s="126"/>
      <c r="WZY95" s="126"/>
      <c r="WZZ95" s="126"/>
      <c r="XAA95" s="126"/>
      <c r="XAB95" s="126"/>
      <c r="XAC95" s="126"/>
      <c r="XAD95" s="126"/>
      <c r="XAE95" s="126"/>
      <c r="XAF95" s="126"/>
      <c r="XAG95" s="126"/>
      <c r="XAH95" s="126"/>
      <c r="XAI95" s="126"/>
      <c r="XAJ95" s="126"/>
      <c r="XAK95" s="126"/>
      <c r="XAL95" s="126"/>
      <c r="XAM95" s="126"/>
      <c r="XAN95" s="126"/>
      <c r="XAO95" s="126"/>
      <c r="XAP95" s="126"/>
      <c r="XAQ95" s="126"/>
      <c r="XAR95" s="126"/>
      <c r="XAS95" s="126"/>
      <c r="XAT95" s="126"/>
      <c r="XAU95" s="126"/>
      <c r="XAV95" s="126"/>
      <c r="XAW95" s="126"/>
      <c r="XAX95" s="126"/>
      <c r="XAY95" s="126"/>
      <c r="XAZ95" s="126"/>
      <c r="XBA95" s="126"/>
      <c r="XBB95" s="126"/>
      <c r="XBC95" s="126"/>
      <c r="XBD95" s="126"/>
      <c r="XBE95" s="126"/>
      <c r="XBF95" s="126"/>
      <c r="XBG95" s="126"/>
      <c r="XBH95" s="126"/>
      <c r="XBI95" s="126"/>
      <c r="XBJ95" s="126"/>
      <c r="XBK95" s="126"/>
      <c r="XBL95" s="126"/>
      <c r="XBM95" s="126"/>
      <c r="XBN95" s="126"/>
      <c r="XBO95" s="126"/>
      <c r="XBP95" s="126"/>
      <c r="XBQ95" s="126"/>
      <c r="XBR95" s="126"/>
      <c r="XBS95" s="126"/>
      <c r="XBT95" s="126"/>
      <c r="XBU95" s="126"/>
      <c r="XBV95" s="126"/>
      <c r="XBW95" s="126"/>
      <c r="XBX95" s="126"/>
      <c r="XBY95" s="126"/>
      <c r="XBZ95" s="126"/>
      <c r="XCA95" s="126"/>
      <c r="XCB95" s="126"/>
      <c r="XCC95" s="126"/>
      <c r="XCD95" s="126"/>
      <c r="XCE95" s="126"/>
      <c r="XCF95" s="126"/>
      <c r="XCG95" s="126"/>
      <c r="XCH95" s="126"/>
      <c r="XCI95" s="126"/>
      <c r="XCJ95" s="126"/>
      <c r="XCK95" s="126"/>
      <c r="XCL95" s="126"/>
      <c r="XCM95" s="126"/>
      <c r="XCN95" s="126"/>
      <c r="XCO95" s="126"/>
    </row>
    <row r="96" spans="1:16317" x14ac:dyDescent="0.2">
      <c r="A96" s="10"/>
      <c r="B96" s="1587" t="s">
        <v>310</v>
      </c>
      <c r="C96" s="1398"/>
      <c r="D96" s="1398"/>
      <c r="E96" s="1398"/>
      <c r="F96" s="1398"/>
      <c r="G96" s="1398"/>
      <c r="H96" s="1398"/>
      <c r="I96" s="1397">
        <v>6.3870000000000005</v>
      </c>
      <c r="J96" s="1397">
        <v>4.3120000000000003</v>
      </c>
      <c r="K96" s="1397">
        <v>3.2640000000000002</v>
      </c>
      <c r="L96" s="1397">
        <v>3.3879999999999999</v>
      </c>
      <c r="M96" s="1397">
        <v>3.718</v>
      </c>
      <c r="N96" s="1397">
        <v>1.9450000000000001</v>
      </c>
      <c r="O96" s="1397">
        <v>-0.26500000000000001</v>
      </c>
      <c r="P96" s="1397">
        <v>1.1599999999999999</v>
      </c>
      <c r="Q96" s="1397">
        <v>1.1520000000000001</v>
      </c>
      <c r="R96" s="1397">
        <v>1.948</v>
      </c>
      <c r="S96" s="1397">
        <v>1.9630000000000001</v>
      </c>
      <c r="T96" s="1397">
        <v>5.29</v>
      </c>
      <c r="U96" s="1397">
        <v>7.6000000000000005</v>
      </c>
      <c r="V96" s="1682">
        <v>6.8740000000000006</v>
      </c>
      <c r="W96" s="1397"/>
      <c r="X96" s="1403"/>
    </row>
    <row r="97" spans="1:24" x14ac:dyDescent="0.2">
      <c r="A97" s="10"/>
      <c r="B97" s="1587" t="s">
        <v>311</v>
      </c>
      <c r="C97" s="1397">
        <v>3.0550000000000002</v>
      </c>
      <c r="D97" s="1397">
        <v>3.0129999999999999</v>
      </c>
      <c r="E97" s="1397">
        <v>2.64</v>
      </c>
      <c r="F97" s="1397">
        <v>2.7130000000000001</v>
      </c>
      <c r="G97" s="1397">
        <v>3.1830000000000003</v>
      </c>
      <c r="H97" s="1397">
        <v>2.387</v>
      </c>
      <c r="I97" s="1397">
        <v>2.1920000000000002</v>
      </c>
      <c r="J97" s="1397">
        <v>2.294</v>
      </c>
      <c r="K97" s="1397">
        <v>2.0430000000000001</v>
      </c>
      <c r="L97" s="1397">
        <v>1.792</v>
      </c>
      <c r="M97" s="1397">
        <v>1.5250000000000001</v>
      </c>
      <c r="N97" s="1397">
        <v>1.8440000000000001</v>
      </c>
      <c r="O97" s="1397">
        <v>0.98299999999999998</v>
      </c>
      <c r="P97" s="1397">
        <v>1.4550000000000001</v>
      </c>
      <c r="Q97" s="1397">
        <v>1.2710000000000001</v>
      </c>
      <c r="R97" s="1397">
        <v>1.41</v>
      </c>
      <c r="S97" s="1397">
        <v>1.302</v>
      </c>
      <c r="T97" s="1397">
        <v>1.665</v>
      </c>
      <c r="U97" s="1397">
        <v>2.92</v>
      </c>
      <c r="V97" s="1682">
        <v>3.8130000000000002</v>
      </c>
      <c r="W97" s="1397"/>
      <c r="X97" s="1403"/>
    </row>
    <row r="98" spans="1:24" x14ac:dyDescent="0.2">
      <c r="A98" s="10"/>
      <c r="B98" s="1587" t="s">
        <v>312</v>
      </c>
      <c r="C98" s="1397">
        <v>4.2670000000000003</v>
      </c>
      <c r="D98" s="1397">
        <v>3.8719999999999999</v>
      </c>
      <c r="E98" s="1397">
        <v>4.2940000000000005</v>
      </c>
      <c r="F98" s="1397">
        <v>3.8959999999999999</v>
      </c>
      <c r="G98" s="1397">
        <v>4.1559999999999997</v>
      </c>
      <c r="H98" s="1397">
        <v>4.2930000000000001</v>
      </c>
      <c r="I98" s="1397">
        <v>2.6830000000000003</v>
      </c>
      <c r="J98" s="1397">
        <v>3.0409999999999999</v>
      </c>
      <c r="K98" s="1397">
        <v>3.121</v>
      </c>
      <c r="L98" s="1397">
        <v>2.9849999999999999</v>
      </c>
      <c r="M98" s="1397">
        <v>2.2989999999999999</v>
      </c>
      <c r="N98" s="1397">
        <v>2.371</v>
      </c>
      <c r="O98" s="1397">
        <v>2.3580000000000001</v>
      </c>
      <c r="P98" s="1397">
        <v>1.621</v>
      </c>
      <c r="Q98" s="1397">
        <v>2.0030000000000001</v>
      </c>
      <c r="R98" s="1397">
        <v>1.9750000000000001</v>
      </c>
      <c r="S98" s="1397">
        <v>2.5420000000000003</v>
      </c>
      <c r="T98" s="1397">
        <v>2.2229999999999999</v>
      </c>
      <c r="U98" s="1397">
        <v>3.863</v>
      </c>
      <c r="V98" s="1682">
        <v>5.4750000000000005</v>
      </c>
      <c r="W98" s="1397"/>
      <c r="X98" s="1403"/>
    </row>
    <row r="99" spans="1:24" x14ac:dyDescent="0.2">
      <c r="A99" s="10"/>
      <c r="B99" s="1587" t="s">
        <v>313</v>
      </c>
      <c r="C99" s="1397">
        <v>0.155</v>
      </c>
      <c r="D99" s="1397">
        <v>2.5049999999999999</v>
      </c>
      <c r="E99" s="1397">
        <v>3.15</v>
      </c>
      <c r="F99" s="1397">
        <v>4.4660000000000002</v>
      </c>
      <c r="G99" s="1397">
        <v>2.9489999999999998</v>
      </c>
      <c r="H99" s="1397">
        <v>1.956</v>
      </c>
      <c r="I99" s="1397">
        <v>1.304</v>
      </c>
      <c r="J99" s="1397">
        <v>2.1280000000000001</v>
      </c>
      <c r="K99" s="1397">
        <v>2.298</v>
      </c>
      <c r="L99" s="1397">
        <v>2.5140000000000002</v>
      </c>
      <c r="M99" s="1397">
        <v>2.6859999999999999</v>
      </c>
      <c r="N99" s="1397">
        <v>2.37</v>
      </c>
      <c r="O99" s="1397">
        <v>1.784</v>
      </c>
      <c r="P99" s="1397">
        <v>2.1720000000000002</v>
      </c>
      <c r="Q99" s="1397">
        <v>2.4430000000000001</v>
      </c>
      <c r="R99" s="1397">
        <v>1.498</v>
      </c>
      <c r="S99" s="1397">
        <v>1.508</v>
      </c>
      <c r="T99" s="1397">
        <v>0.86099999999999999</v>
      </c>
      <c r="U99" s="1397">
        <v>1.3800000000000001</v>
      </c>
      <c r="V99" s="1682">
        <v>5.2910000000000004</v>
      </c>
      <c r="W99" s="1397"/>
      <c r="X99" s="1403"/>
    </row>
    <row r="100" spans="1:24" x14ac:dyDescent="0.2">
      <c r="A100" s="10"/>
      <c r="B100" s="1587" t="s">
        <v>314</v>
      </c>
      <c r="C100" s="1397">
        <v>2.927</v>
      </c>
      <c r="D100" s="1397">
        <v>3.5710000000000002</v>
      </c>
      <c r="E100" s="1397">
        <v>3.375</v>
      </c>
      <c r="F100" s="1397">
        <v>3.407</v>
      </c>
      <c r="G100" s="1422">
        <f>AVERAGE(F100,H100)</f>
        <v>3.0090000000000003</v>
      </c>
      <c r="H100" s="1397">
        <v>2.6110000000000002</v>
      </c>
      <c r="I100" s="1397">
        <v>4.0209999999999999</v>
      </c>
      <c r="J100" s="1397">
        <v>3.2320000000000002</v>
      </c>
      <c r="K100" s="1397">
        <v>3.133</v>
      </c>
      <c r="L100" s="1397">
        <v>3.14</v>
      </c>
      <c r="M100" s="1397">
        <v>3.1030000000000002</v>
      </c>
      <c r="N100" s="1397">
        <v>3.2549999999999999</v>
      </c>
      <c r="O100" s="1397">
        <v>2.4390000000000001</v>
      </c>
      <c r="P100" s="1397">
        <v>1.8880000000000001</v>
      </c>
      <c r="Q100" s="1397">
        <v>0.39800000000000002</v>
      </c>
      <c r="R100" s="1397">
        <v>2.5070000000000001</v>
      </c>
      <c r="S100" s="1397">
        <v>1.5310000000000001</v>
      </c>
      <c r="T100" s="1397">
        <v>1.6360000000000001</v>
      </c>
      <c r="U100" s="1397">
        <v>4.4750000000000005</v>
      </c>
      <c r="V100" s="1682">
        <v>5.59</v>
      </c>
      <c r="W100" s="1397"/>
      <c r="X100" s="1403"/>
    </row>
    <row r="101" spans="1:24" x14ac:dyDescent="0.2">
      <c r="A101" s="10"/>
      <c r="B101" s="1587" t="s">
        <v>315</v>
      </c>
      <c r="C101" s="1397">
        <v>2.0150000000000001</v>
      </c>
      <c r="D101" s="1397">
        <v>1.9160000000000001</v>
      </c>
      <c r="E101" s="1397">
        <v>1.9319999999999999</v>
      </c>
      <c r="F101" s="1397">
        <v>-0.60099999999999998</v>
      </c>
      <c r="G101" s="1397">
        <v>-0.93900000000000006</v>
      </c>
      <c r="H101" s="1397">
        <v>1.1300000000000001</v>
      </c>
      <c r="I101" s="1397">
        <v>1.8169999999999999</v>
      </c>
      <c r="J101" s="1397">
        <v>1.524</v>
      </c>
      <c r="K101" s="1397">
        <v>0.82500000000000007</v>
      </c>
      <c r="L101" s="1397">
        <v>1.877</v>
      </c>
      <c r="M101" s="1397">
        <v>2.246</v>
      </c>
      <c r="N101" s="1397">
        <v>2.2749999999999999</v>
      </c>
      <c r="O101" s="1397">
        <v>1.2</v>
      </c>
      <c r="P101" s="1397">
        <v>1.994</v>
      </c>
      <c r="Q101" s="1397">
        <v>1.2470000000000001</v>
      </c>
      <c r="R101" s="1397">
        <v>-5.2999999999999999E-2</v>
      </c>
      <c r="S101" s="1397">
        <v>0.79100000000000004</v>
      </c>
      <c r="T101" s="1397">
        <v>1.619</v>
      </c>
      <c r="U101" s="1397">
        <v>0.97599999999999998</v>
      </c>
      <c r="V101" s="1682">
        <v>1.4970000000000001</v>
      </c>
      <c r="W101" s="1397"/>
      <c r="X101" s="1403"/>
    </row>
    <row r="102" spans="1:24" x14ac:dyDescent="0.2">
      <c r="A102" s="10"/>
      <c r="B102" s="1587" t="s">
        <v>316</v>
      </c>
      <c r="C102" s="1398"/>
      <c r="D102" s="1398"/>
      <c r="E102" s="1398"/>
      <c r="F102" s="1398"/>
      <c r="G102" s="1398"/>
      <c r="H102" s="1398"/>
      <c r="I102" s="1397">
        <v>3.234</v>
      </c>
      <c r="J102" s="1397">
        <v>0.39800000000000002</v>
      </c>
      <c r="K102" s="1397">
        <v>1.1000000000000001</v>
      </c>
      <c r="L102" s="1397">
        <v>0.39300000000000002</v>
      </c>
      <c r="M102" s="1397">
        <v>1.5840000000000001</v>
      </c>
      <c r="N102" s="1397">
        <v>0.83499999999999996</v>
      </c>
      <c r="O102" s="1397">
        <v>2.226</v>
      </c>
      <c r="P102" s="1397">
        <v>0.32900000000000001</v>
      </c>
      <c r="Q102" s="1397">
        <v>-0.60799999999999998</v>
      </c>
      <c r="R102" s="1397">
        <v>2.1869999999999998</v>
      </c>
      <c r="S102" s="1397">
        <v>2.5420000000000003</v>
      </c>
      <c r="T102" s="1397">
        <v>0.5</v>
      </c>
      <c r="U102" s="1397">
        <v>0.95100000000000007</v>
      </c>
      <c r="V102" s="1682">
        <v>2.5110000000000001</v>
      </c>
      <c r="W102" s="1397"/>
      <c r="X102" s="1403"/>
    </row>
    <row r="103" spans="1:24" x14ac:dyDescent="0.2">
      <c r="A103" s="10"/>
      <c r="B103" s="1587" t="s">
        <v>317</v>
      </c>
      <c r="C103" s="1397">
        <v>1.67</v>
      </c>
      <c r="D103" s="1397">
        <v>2.2490000000000001</v>
      </c>
      <c r="E103" s="1397">
        <v>2.1970000000000001</v>
      </c>
      <c r="F103" s="1397">
        <v>1.36</v>
      </c>
      <c r="G103" s="1397">
        <v>1.2170000000000001</v>
      </c>
      <c r="H103" s="1397">
        <v>1.18</v>
      </c>
      <c r="I103" s="1397">
        <v>0.95700000000000007</v>
      </c>
      <c r="J103" s="1397">
        <v>0.90800000000000003</v>
      </c>
      <c r="K103" s="1397">
        <v>1.2350000000000001</v>
      </c>
      <c r="L103" s="1397">
        <v>1.1839999999999999</v>
      </c>
      <c r="M103" s="1397">
        <v>1.4590000000000001</v>
      </c>
      <c r="N103" s="1397">
        <v>1.4730000000000001</v>
      </c>
      <c r="O103" s="1397">
        <v>1.1759999999999999</v>
      </c>
      <c r="P103" s="1397">
        <v>0.59799999999999998</v>
      </c>
      <c r="Q103" s="1397">
        <v>1.4730000000000001</v>
      </c>
      <c r="R103" s="1397">
        <v>1.6460000000000001</v>
      </c>
      <c r="S103" s="1397">
        <v>1.375</v>
      </c>
      <c r="T103" s="1397">
        <v>2.0230000000000001</v>
      </c>
      <c r="U103" s="1397">
        <v>1.7510000000000001</v>
      </c>
      <c r="V103" s="1682">
        <v>3.9710000000000001</v>
      </c>
      <c r="W103" s="1397"/>
      <c r="X103" s="1403"/>
    </row>
    <row r="104" spans="1:24" x14ac:dyDescent="0.2">
      <c r="A104" s="10"/>
      <c r="B104" s="1587" t="s">
        <v>318</v>
      </c>
      <c r="C104" s="1397">
        <v>2.15</v>
      </c>
      <c r="D104" s="1397">
        <v>1.76</v>
      </c>
      <c r="E104" s="1397">
        <v>2.1560000000000001</v>
      </c>
      <c r="F104" s="1397">
        <v>1.7850000000000001</v>
      </c>
      <c r="G104" s="1397">
        <v>2.5649999999999999</v>
      </c>
      <c r="H104" s="1397">
        <v>2.6720000000000002</v>
      </c>
      <c r="I104" s="1397">
        <v>2.383</v>
      </c>
      <c r="J104" s="1397">
        <v>2.4529999999999998</v>
      </c>
      <c r="K104" s="1397">
        <v>2.8330000000000002</v>
      </c>
      <c r="L104" s="1397">
        <v>2.6659999999999999</v>
      </c>
      <c r="M104" s="1397">
        <v>2.0140000000000002</v>
      </c>
      <c r="N104" s="1397">
        <v>2.2010000000000001</v>
      </c>
      <c r="O104" s="1397">
        <v>2.5619999999999998</v>
      </c>
      <c r="P104" s="1397">
        <v>2.2130000000000001</v>
      </c>
      <c r="Q104" s="1397">
        <v>1.6990000000000001</v>
      </c>
      <c r="R104" s="1397">
        <v>1.411</v>
      </c>
      <c r="S104" s="1397">
        <v>0.76800000000000002</v>
      </c>
      <c r="T104" s="1397">
        <v>1.512</v>
      </c>
      <c r="U104" s="1397">
        <v>2.512</v>
      </c>
      <c r="V104" s="1682">
        <v>3.4980000000000002</v>
      </c>
      <c r="W104" s="1397"/>
      <c r="X104" s="1403"/>
    </row>
    <row r="105" spans="1:24" x14ac:dyDescent="0.2">
      <c r="A105" s="10"/>
      <c r="B105" s="1587" t="s">
        <v>319</v>
      </c>
      <c r="C105" s="1397">
        <v>2.032</v>
      </c>
      <c r="D105" s="1397">
        <v>-0.26</v>
      </c>
      <c r="E105" s="1397">
        <v>0.51100000000000001</v>
      </c>
      <c r="F105" s="1397">
        <v>1.6160000000000001</v>
      </c>
      <c r="G105" s="1397">
        <v>1.7610000000000001</v>
      </c>
      <c r="H105" s="1397">
        <v>2.7480000000000002</v>
      </c>
      <c r="I105" s="1397">
        <v>2.1240000000000001</v>
      </c>
      <c r="J105" s="1397">
        <v>2.278</v>
      </c>
      <c r="K105" s="1397">
        <v>2.0270000000000001</v>
      </c>
      <c r="L105" s="1397">
        <v>1.927</v>
      </c>
      <c r="M105" s="1397">
        <v>2.1680000000000001</v>
      </c>
      <c r="N105" s="1397">
        <v>1.726</v>
      </c>
      <c r="O105" s="1397">
        <v>2.5880000000000001</v>
      </c>
      <c r="P105" s="1397">
        <v>2.3820000000000001</v>
      </c>
      <c r="Q105" s="1397">
        <v>1.9279999999999999</v>
      </c>
      <c r="R105" s="1397">
        <v>0.33400000000000002</v>
      </c>
      <c r="S105" s="1397">
        <v>-0.23400000000000001</v>
      </c>
      <c r="T105" s="1397">
        <v>2.3109999999999999</v>
      </c>
      <c r="U105" s="1397">
        <v>2.4159999999999999</v>
      </c>
      <c r="V105" s="1682">
        <v>3.5420000000000003</v>
      </c>
      <c r="W105" s="1397"/>
      <c r="X105" s="1403"/>
    </row>
    <row r="106" spans="1:24" x14ac:dyDescent="0.2">
      <c r="A106" s="10"/>
      <c r="B106" s="1587" t="s">
        <v>320</v>
      </c>
      <c r="C106" s="1397">
        <v>2.3650000000000002</v>
      </c>
      <c r="D106" s="1397">
        <v>2.4609999999999999</v>
      </c>
      <c r="E106" s="1397">
        <v>1.667</v>
      </c>
      <c r="F106" s="1397">
        <v>1.9410000000000001</v>
      </c>
      <c r="G106" s="1397">
        <v>1.911</v>
      </c>
      <c r="H106" s="1397">
        <v>2.706</v>
      </c>
      <c r="I106" s="1397">
        <v>2.4319999999999999</v>
      </c>
      <c r="J106" s="1397">
        <v>3.1430000000000002</v>
      </c>
      <c r="K106" s="1397">
        <v>2.8330000000000002</v>
      </c>
      <c r="L106" s="1397">
        <v>2.819</v>
      </c>
      <c r="M106" s="1397">
        <v>2.2090000000000001</v>
      </c>
      <c r="N106" s="1397">
        <v>2.44</v>
      </c>
      <c r="O106" s="1397">
        <v>2.4500000000000002</v>
      </c>
      <c r="P106" s="1397">
        <v>2.7170000000000001</v>
      </c>
      <c r="Q106" s="1397">
        <v>3.3000000000000003</v>
      </c>
      <c r="R106" s="1397">
        <v>3.004</v>
      </c>
      <c r="S106" s="1397">
        <v>2.5720000000000001</v>
      </c>
      <c r="T106" s="1397">
        <v>3.5470000000000002</v>
      </c>
      <c r="U106" s="1397">
        <v>3.101</v>
      </c>
      <c r="V106" s="1682">
        <v>2.64</v>
      </c>
      <c r="W106" s="1397"/>
      <c r="X106" s="1403"/>
    </row>
    <row r="107" spans="1:24" x14ac:dyDescent="0.2">
      <c r="A107" s="10"/>
      <c r="B107" s="1588" t="s">
        <v>321</v>
      </c>
      <c r="C107" s="1399">
        <v>2.3980000000000001</v>
      </c>
      <c r="D107" s="1399">
        <v>2.5880000000000001</v>
      </c>
      <c r="E107" s="1399">
        <v>2.4250000000000003</v>
      </c>
      <c r="F107" s="1399">
        <v>2.3780000000000001</v>
      </c>
      <c r="G107" s="1399">
        <v>2.4329999999999998</v>
      </c>
      <c r="H107" s="1399">
        <v>2.597</v>
      </c>
      <c r="I107" s="1399">
        <v>2.6270000000000002</v>
      </c>
      <c r="J107" s="1399">
        <v>2.5060000000000002</v>
      </c>
      <c r="K107" s="1399">
        <v>2.6779999999999999</v>
      </c>
      <c r="L107" s="1399">
        <v>2.8140000000000001</v>
      </c>
      <c r="M107" s="1399">
        <v>2.4449999999999998</v>
      </c>
      <c r="N107" s="1399">
        <v>2.9370000000000003</v>
      </c>
      <c r="O107" s="1399">
        <v>2.4740000000000002</v>
      </c>
      <c r="P107" s="1399">
        <v>2.3820000000000001</v>
      </c>
      <c r="Q107" s="1399">
        <v>1.67</v>
      </c>
      <c r="R107" s="1399">
        <v>1.823</v>
      </c>
      <c r="S107" s="1399">
        <v>2.4729999999999999</v>
      </c>
      <c r="T107" s="1399">
        <v>2.036</v>
      </c>
      <c r="U107" s="1399">
        <v>2.3770000000000002</v>
      </c>
      <c r="V107" s="1683">
        <v>3.2749999999999999</v>
      </c>
      <c r="W107" s="1397"/>
      <c r="X107" s="1403"/>
    </row>
    <row r="108" spans="1:24" ht="31.5" customHeight="1" x14ac:dyDescent="0.2">
      <c r="A108" s="10"/>
      <c r="B108" s="1578" t="s">
        <v>9</v>
      </c>
      <c r="C108" s="1400">
        <v>2.57</v>
      </c>
      <c r="D108" s="1400">
        <v>2.4670000000000001</v>
      </c>
      <c r="E108" s="1400">
        <v>2.8130000000000002</v>
      </c>
      <c r="F108" s="1400">
        <v>2.7629999999999999</v>
      </c>
      <c r="G108" s="1608">
        <v>2.7349999999999999</v>
      </c>
      <c r="H108" s="1400">
        <v>2.972</v>
      </c>
      <c r="I108" s="1400">
        <v>2.7040000000000002</v>
      </c>
      <c r="J108" s="1400">
        <v>2.5220000000000002</v>
      </c>
      <c r="K108" s="1400">
        <v>2.5680000000000001</v>
      </c>
      <c r="L108" s="1400">
        <v>2.4910000000000001</v>
      </c>
      <c r="M108" s="1400">
        <v>2.35</v>
      </c>
      <c r="N108" s="1400">
        <v>2.202</v>
      </c>
      <c r="O108" s="1400">
        <v>2.085</v>
      </c>
      <c r="P108" s="1400">
        <v>1.8280000000000001</v>
      </c>
      <c r="Q108" s="1400">
        <v>1.577</v>
      </c>
      <c r="R108" s="1400">
        <v>1.597</v>
      </c>
      <c r="S108" s="1400">
        <v>1.556</v>
      </c>
      <c r="T108" s="1400">
        <v>2.0310000000000001</v>
      </c>
      <c r="U108" s="1400">
        <v>3.1510000000000002</v>
      </c>
      <c r="V108" s="1685">
        <v>4.4539999999999997</v>
      </c>
      <c r="W108" s="1398"/>
      <c r="X108" s="1440"/>
    </row>
    <row r="109" spans="1:24" ht="3" customHeight="1" x14ac:dyDescent="0.2">
      <c r="A109" s="6"/>
      <c r="B109" s="24"/>
      <c r="C109" s="79"/>
      <c r="D109" s="80"/>
      <c r="E109" s="81"/>
      <c r="F109" s="56"/>
      <c r="G109" s="8"/>
    </row>
    <row r="110" spans="1:24" ht="63" customHeight="1" x14ac:dyDescent="0.2">
      <c r="A110" s="9"/>
      <c r="B110" s="1938" t="s">
        <v>303</v>
      </c>
      <c r="C110" s="1939"/>
      <c r="D110" s="1939"/>
      <c r="E110" s="1939"/>
      <c r="F110" s="1939"/>
      <c r="G110" s="1939"/>
      <c r="H110" s="1939"/>
      <c r="I110" s="1939"/>
      <c r="J110" s="1939"/>
      <c r="K110" s="1939"/>
      <c r="L110" s="1939"/>
      <c r="M110" s="1940"/>
      <c r="N110" s="1941"/>
      <c r="O110" s="1942"/>
      <c r="P110" s="1943"/>
      <c r="Q110" s="1944"/>
      <c r="R110" s="1939"/>
    </row>
    <row r="111" spans="1:24" x14ac:dyDescent="0.2">
      <c r="A111" s="22"/>
      <c r="B111" s="594"/>
      <c r="C111" s="594"/>
      <c r="D111" s="594"/>
      <c r="E111" s="594"/>
      <c r="F111" s="594"/>
      <c r="G111" s="594"/>
      <c r="H111" s="594"/>
      <c r="I111" s="594"/>
      <c r="J111" s="109"/>
      <c r="K111" s="594"/>
      <c r="L111" s="594"/>
    </row>
    <row r="112" spans="1:24" ht="63" customHeight="1" x14ac:dyDescent="0.2">
      <c r="A112" s="1601" t="s">
        <v>64</v>
      </c>
      <c r="B112" s="1946" t="s">
        <v>73</v>
      </c>
      <c r="C112" s="1947"/>
      <c r="D112" s="1947"/>
      <c r="E112" s="1947"/>
      <c r="F112" s="1947"/>
      <c r="G112" s="1947"/>
      <c r="H112" s="1947"/>
      <c r="I112" s="1947"/>
      <c r="J112" s="1947"/>
      <c r="K112" s="1947"/>
      <c r="L112" s="1947"/>
      <c r="M112" s="1947"/>
      <c r="N112" s="1947"/>
      <c r="O112" s="1947"/>
      <c r="P112" s="1947"/>
      <c r="Q112" s="1947"/>
      <c r="R112" s="1947"/>
      <c r="S112" s="1947"/>
      <c r="T112" s="1947"/>
      <c r="U112" s="1947"/>
      <c r="V112" s="1681"/>
    </row>
    <row r="113" spans="1:26" ht="63" customHeight="1" x14ac:dyDescent="0.2">
      <c r="A113" s="1579"/>
      <c r="B113" s="1643" t="s">
        <v>68</v>
      </c>
      <c r="C113" s="1707" t="s">
        <v>6</v>
      </c>
      <c r="D113" s="1707" t="s">
        <v>7</v>
      </c>
      <c r="E113" s="1707" t="s">
        <v>8</v>
      </c>
      <c r="F113" s="1708" t="s">
        <v>140</v>
      </c>
      <c r="G113" s="1709" t="s">
        <v>179</v>
      </c>
      <c r="H113" s="1709" t="s">
        <v>224</v>
      </c>
      <c r="I113" s="1709" t="s">
        <v>235</v>
      </c>
      <c r="J113" s="1709" t="s">
        <v>288</v>
      </c>
      <c r="K113" s="1709" t="s">
        <v>323</v>
      </c>
      <c r="L113" s="1709" t="s">
        <v>335</v>
      </c>
      <c r="M113" s="1709" t="s">
        <v>386</v>
      </c>
      <c r="N113" s="1709" t="s">
        <v>410</v>
      </c>
      <c r="O113" s="1709" t="s">
        <v>425</v>
      </c>
      <c r="P113" s="1709" t="s">
        <v>458</v>
      </c>
      <c r="Q113" s="1709" t="s">
        <v>600</v>
      </c>
      <c r="R113" s="1709" t="s">
        <v>653</v>
      </c>
      <c r="S113" s="1709" t="s">
        <v>660</v>
      </c>
      <c r="T113" s="1710" t="s">
        <v>700</v>
      </c>
      <c r="U113" s="1709" t="s">
        <v>704</v>
      </c>
      <c r="V113" s="1711" t="s">
        <v>706</v>
      </c>
    </row>
    <row r="114" spans="1:26" ht="31.5" customHeight="1" x14ac:dyDescent="0.2">
      <c r="A114" s="10"/>
      <c r="B114" s="1603" t="s">
        <v>69</v>
      </c>
      <c r="C114" s="1393" t="s">
        <v>674</v>
      </c>
      <c r="D114" s="1393" t="s">
        <v>675</v>
      </c>
      <c r="E114" s="1394" t="s">
        <v>676</v>
      </c>
      <c r="F114" s="1581" t="s">
        <v>677</v>
      </c>
      <c r="G114" s="1581" t="s">
        <v>678</v>
      </c>
      <c r="H114" s="1581" t="s">
        <v>679</v>
      </c>
      <c r="I114" s="1581" t="s">
        <v>680</v>
      </c>
      <c r="J114" s="1581" t="s">
        <v>681</v>
      </c>
      <c r="K114" s="1581" t="s">
        <v>682</v>
      </c>
      <c r="L114" s="1581" t="s">
        <v>683</v>
      </c>
      <c r="M114" s="1581" t="s">
        <v>684</v>
      </c>
      <c r="N114" s="1581" t="s">
        <v>685</v>
      </c>
      <c r="O114" s="1581" t="s">
        <v>686</v>
      </c>
      <c r="P114" s="1581" t="s">
        <v>687</v>
      </c>
      <c r="Q114" s="1394" t="s">
        <v>688</v>
      </c>
      <c r="R114" s="1394" t="s">
        <v>689</v>
      </c>
      <c r="S114" s="1421" t="s">
        <v>692</v>
      </c>
      <c r="T114" s="1423" t="s">
        <v>701</v>
      </c>
      <c r="U114" s="1421" t="s">
        <v>705</v>
      </c>
      <c r="V114" s="1706" t="s">
        <v>707</v>
      </c>
    </row>
    <row r="115" spans="1:26" x14ac:dyDescent="0.2">
      <c r="A115" s="10"/>
      <c r="B115" s="1527" t="s">
        <v>117</v>
      </c>
      <c r="C115" s="1395">
        <v>7.6660000000000004</v>
      </c>
      <c r="D115" s="1395">
        <v>6.0750000000000002</v>
      </c>
      <c r="E115" s="1395">
        <v>6.96</v>
      </c>
      <c r="F115" s="1395">
        <v>7.907</v>
      </c>
      <c r="G115" s="1395">
        <v>8.6069999999999993</v>
      </c>
      <c r="H115" s="1395">
        <v>8.468</v>
      </c>
      <c r="I115" s="1395">
        <v>7.4779999999999998</v>
      </c>
      <c r="J115" s="1395">
        <v>7.5250000000000004</v>
      </c>
      <c r="K115" s="1395">
        <v>8.0969999999999995</v>
      </c>
      <c r="L115" s="1395">
        <v>9.104000000000001</v>
      </c>
      <c r="M115" s="1395">
        <v>8.1259999999999994</v>
      </c>
      <c r="N115" s="1395">
        <v>8.593</v>
      </c>
      <c r="O115" s="1395">
        <v>7.508</v>
      </c>
      <c r="P115" s="1395">
        <v>12.612</v>
      </c>
      <c r="Q115" s="1395">
        <v>14.819000000000001</v>
      </c>
      <c r="R115" s="1395">
        <v>11.341000000000001</v>
      </c>
      <c r="S115" s="1395">
        <v>9.327</v>
      </c>
      <c r="T115" s="1424">
        <v>9.0779999999999994</v>
      </c>
      <c r="U115" s="1395">
        <v>6.7309999999999999</v>
      </c>
      <c r="V115" s="1686">
        <v>6.2</v>
      </c>
    </row>
    <row r="116" spans="1:26" x14ac:dyDescent="0.2">
      <c r="A116" s="10"/>
      <c r="B116" s="1527" t="s">
        <v>132</v>
      </c>
      <c r="C116" s="1395">
        <v>31.434000000000001</v>
      </c>
      <c r="D116" s="1395">
        <v>33.691000000000003</v>
      </c>
      <c r="E116" s="1395">
        <v>33.352000000000004</v>
      </c>
      <c r="F116" s="1395">
        <v>32.927</v>
      </c>
      <c r="G116" s="1395">
        <v>32.991</v>
      </c>
      <c r="H116" s="1395">
        <v>31.766000000000002</v>
      </c>
      <c r="I116" s="1395">
        <v>34.672000000000004</v>
      </c>
      <c r="J116" s="1395">
        <v>34.294000000000004</v>
      </c>
      <c r="K116" s="1395">
        <v>32.027999999999999</v>
      </c>
      <c r="L116" s="1395">
        <v>31.629000000000001</v>
      </c>
      <c r="M116" s="1395">
        <v>33.627000000000002</v>
      </c>
      <c r="N116" s="1395">
        <v>32.265999999999998</v>
      </c>
      <c r="O116" s="1395">
        <v>34.881999999999998</v>
      </c>
      <c r="P116" s="1395">
        <v>34.253999999999998</v>
      </c>
      <c r="Q116" s="1395">
        <v>39.048999999999999</v>
      </c>
      <c r="R116" s="1395">
        <v>38.154000000000003</v>
      </c>
      <c r="S116" s="1395">
        <v>34.555999999999997</v>
      </c>
      <c r="T116" s="1424">
        <v>33.204000000000001</v>
      </c>
      <c r="U116" s="1395">
        <v>27.955000000000002</v>
      </c>
      <c r="V116" s="1686">
        <v>21.696999999999999</v>
      </c>
    </row>
    <row r="117" spans="1:26" x14ac:dyDescent="0.2">
      <c r="A117" s="10"/>
      <c r="B117" s="1527" t="s">
        <v>133</v>
      </c>
      <c r="C117" s="1395">
        <v>30.254000000000001</v>
      </c>
      <c r="D117" s="1395">
        <v>31.060000000000002</v>
      </c>
      <c r="E117" s="1395">
        <v>33.465000000000003</v>
      </c>
      <c r="F117" s="1395">
        <v>32.844000000000001</v>
      </c>
      <c r="G117" s="1395">
        <v>32.658999999999999</v>
      </c>
      <c r="H117" s="1395">
        <v>35.893999999999998</v>
      </c>
      <c r="I117" s="1395">
        <v>33</v>
      </c>
      <c r="J117" s="1395">
        <v>33.340000000000003</v>
      </c>
      <c r="K117" s="1395">
        <v>34.780999999999999</v>
      </c>
      <c r="L117" s="1395">
        <v>35.041000000000004</v>
      </c>
      <c r="M117" s="1395">
        <v>34.57</v>
      </c>
      <c r="N117" s="1395">
        <v>34.950000000000003</v>
      </c>
      <c r="O117" s="1395">
        <v>35.308999999999997</v>
      </c>
      <c r="P117" s="1395">
        <v>31.274000000000001</v>
      </c>
      <c r="Q117" s="1395">
        <v>25.51</v>
      </c>
      <c r="R117" s="1395">
        <v>28.103000000000002</v>
      </c>
      <c r="S117" s="1395">
        <v>29.547000000000001</v>
      </c>
      <c r="T117" s="1424">
        <v>29.055</v>
      </c>
      <c r="U117" s="1395">
        <v>29.288</v>
      </c>
      <c r="V117" s="1686">
        <v>29.292000000000002</v>
      </c>
    </row>
    <row r="118" spans="1:26" x14ac:dyDescent="0.2">
      <c r="A118" s="10"/>
      <c r="B118" s="1527" t="s">
        <v>134</v>
      </c>
      <c r="C118" s="1395">
        <v>16.407</v>
      </c>
      <c r="D118" s="1395">
        <v>16.971</v>
      </c>
      <c r="E118" s="1395">
        <v>15.936</v>
      </c>
      <c r="F118" s="1395">
        <v>16.280999999999999</v>
      </c>
      <c r="G118" s="1395">
        <v>15.208</v>
      </c>
      <c r="H118" s="1395">
        <v>15.280000000000001</v>
      </c>
      <c r="I118" s="1395">
        <v>15.649000000000001</v>
      </c>
      <c r="J118" s="1395">
        <v>15.506</v>
      </c>
      <c r="K118" s="1395">
        <v>15.312000000000001</v>
      </c>
      <c r="L118" s="1395">
        <v>14.785</v>
      </c>
      <c r="M118" s="1395">
        <v>15.548</v>
      </c>
      <c r="N118" s="1395">
        <v>15.468</v>
      </c>
      <c r="O118" s="1395">
        <v>13.211</v>
      </c>
      <c r="P118" s="1395">
        <v>13.175000000000001</v>
      </c>
      <c r="Q118" s="1395">
        <v>12.561</v>
      </c>
      <c r="R118" s="1395">
        <v>12.101000000000001</v>
      </c>
      <c r="S118" s="1395">
        <v>13.817</v>
      </c>
      <c r="T118" s="1424">
        <v>15.6</v>
      </c>
      <c r="U118" s="1395">
        <v>19.181000000000001</v>
      </c>
      <c r="V118" s="1686">
        <v>20.707000000000001</v>
      </c>
    </row>
    <row r="119" spans="1:26" x14ac:dyDescent="0.2">
      <c r="A119" s="10"/>
      <c r="B119" s="1527" t="s">
        <v>130</v>
      </c>
      <c r="C119" s="1395">
        <v>3.7570000000000001</v>
      </c>
      <c r="D119" s="1395">
        <v>4.6959999999999997</v>
      </c>
      <c r="E119" s="1395">
        <v>4.2300000000000004</v>
      </c>
      <c r="F119" s="1395">
        <v>3.8810000000000002</v>
      </c>
      <c r="G119" s="1395">
        <v>5.516</v>
      </c>
      <c r="H119" s="1395">
        <v>3.6390000000000002</v>
      </c>
      <c r="I119" s="1395">
        <v>3.7410000000000001</v>
      </c>
      <c r="J119" s="1395">
        <v>3.7040000000000002</v>
      </c>
      <c r="K119" s="1395">
        <v>4.0209999999999999</v>
      </c>
      <c r="L119" s="1395">
        <v>3.5950000000000002</v>
      </c>
      <c r="M119" s="1395">
        <v>3.2309999999999999</v>
      </c>
      <c r="N119" s="1395">
        <v>3.1640000000000001</v>
      </c>
      <c r="O119" s="1395">
        <v>3.3410000000000002</v>
      </c>
      <c r="P119" s="1395">
        <v>3.6280000000000001</v>
      </c>
      <c r="Q119" s="1395">
        <v>2.5289999999999999</v>
      </c>
      <c r="R119" s="1395">
        <v>3.0680000000000001</v>
      </c>
      <c r="S119" s="1395">
        <v>3.3000000000000003</v>
      </c>
      <c r="T119" s="1424">
        <v>3.621</v>
      </c>
      <c r="U119" s="1395">
        <v>5.6879999999999997</v>
      </c>
      <c r="V119" s="1686">
        <v>6.3680000000000003</v>
      </c>
    </row>
    <row r="120" spans="1:26" x14ac:dyDescent="0.2">
      <c r="A120" s="10"/>
      <c r="B120" s="1527" t="s">
        <v>131</v>
      </c>
      <c r="C120" s="1395">
        <v>2.5140000000000002</v>
      </c>
      <c r="D120" s="1395">
        <v>1.8580000000000001</v>
      </c>
      <c r="E120" s="1395">
        <v>1.2270000000000001</v>
      </c>
      <c r="F120" s="1395">
        <v>1.226</v>
      </c>
      <c r="G120" s="1395">
        <v>1.125</v>
      </c>
      <c r="H120" s="1395">
        <v>1.349</v>
      </c>
      <c r="I120" s="1395">
        <v>1.393</v>
      </c>
      <c r="J120" s="1395">
        <v>1.0880000000000001</v>
      </c>
      <c r="K120" s="1395">
        <v>1.1970000000000001</v>
      </c>
      <c r="L120" s="1395">
        <v>1.21</v>
      </c>
      <c r="M120" s="1395">
        <v>0.97399999999999998</v>
      </c>
      <c r="N120" s="1395">
        <v>1.3560000000000001</v>
      </c>
      <c r="O120" s="1395">
        <v>1.226</v>
      </c>
      <c r="P120" s="1395">
        <v>1.2</v>
      </c>
      <c r="Q120" s="1395">
        <v>0.89100000000000001</v>
      </c>
      <c r="R120" s="1395">
        <v>1.538</v>
      </c>
      <c r="S120" s="1395">
        <v>1.4690000000000001</v>
      </c>
      <c r="T120" s="1424">
        <v>1.762</v>
      </c>
      <c r="U120" s="1395">
        <v>1.869</v>
      </c>
      <c r="V120" s="1686">
        <v>2.8370000000000002</v>
      </c>
    </row>
    <row r="121" spans="1:26" x14ac:dyDescent="0.2">
      <c r="A121" s="10"/>
      <c r="B121" s="1528" t="s">
        <v>3</v>
      </c>
      <c r="C121" s="1396">
        <v>7.968</v>
      </c>
      <c r="D121" s="1396">
        <v>5.6479999999999997</v>
      </c>
      <c r="E121" s="1396">
        <v>4.83</v>
      </c>
      <c r="F121" s="1396">
        <v>4.9340000000000002</v>
      </c>
      <c r="G121" s="1396">
        <v>3.8930000000000002</v>
      </c>
      <c r="H121" s="1396">
        <v>3.6040000000000001</v>
      </c>
      <c r="I121" s="1396">
        <v>4.0650000000000004</v>
      </c>
      <c r="J121" s="1396">
        <v>4.5440000000000005</v>
      </c>
      <c r="K121" s="1396">
        <v>4.5640000000000001</v>
      </c>
      <c r="L121" s="1396">
        <v>4.6360000000000001</v>
      </c>
      <c r="M121" s="1396">
        <v>3.9239999999999999</v>
      </c>
      <c r="N121" s="1396">
        <v>4.2030000000000003</v>
      </c>
      <c r="O121" s="1396">
        <v>4.524</v>
      </c>
      <c r="P121" s="1396">
        <v>3.8570000000000002</v>
      </c>
      <c r="Q121" s="1396">
        <v>4.6390000000000002</v>
      </c>
      <c r="R121" s="1396">
        <v>5.6959999999999997</v>
      </c>
      <c r="S121" s="1396">
        <v>7.984</v>
      </c>
      <c r="T121" s="1611">
        <v>7.68</v>
      </c>
      <c r="U121" s="1396">
        <v>9.2880000000000003</v>
      </c>
      <c r="V121" s="1687">
        <v>12.899000000000001</v>
      </c>
    </row>
    <row r="122" spans="1:26" ht="3" customHeight="1" x14ac:dyDescent="0.2">
      <c r="B122" s="2"/>
      <c r="C122" s="88"/>
      <c r="D122" s="86"/>
      <c r="E122" s="87"/>
      <c r="F122" s="54"/>
      <c r="G122" s="8"/>
      <c r="K122" s="117"/>
      <c r="L122" s="106"/>
    </row>
    <row r="123" spans="1:26" ht="63" customHeight="1" x14ac:dyDescent="0.2">
      <c r="B123" s="1938" t="s">
        <v>304</v>
      </c>
      <c r="C123" s="1945"/>
      <c r="D123" s="1945"/>
      <c r="E123" s="1945"/>
      <c r="F123" s="1945"/>
      <c r="G123" s="1945"/>
      <c r="H123" s="1945"/>
      <c r="I123" s="1945"/>
      <c r="J123" s="1945"/>
      <c r="K123" s="1945"/>
      <c r="L123" s="1945"/>
      <c r="M123" s="1945"/>
      <c r="N123" s="1945"/>
      <c r="O123" s="1945"/>
      <c r="P123" s="1945"/>
      <c r="Q123" s="1945"/>
      <c r="R123" s="1945"/>
      <c r="S123" s="1945"/>
    </row>
    <row r="124" spans="1:26" ht="15.75" x14ac:dyDescent="0.2">
      <c r="A124" s="5"/>
      <c r="B124" s="1367" t="s">
        <v>690</v>
      </c>
      <c r="C124" s="1363">
        <f>((C115*(-5))+(C116*1)+(C117*3)+(C118*5)+(C119*7)+(C120*9)+(C121*15))/100</f>
        <v>3.3434599999999999</v>
      </c>
      <c r="D124" s="1363">
        <f t="shared" ref="D124:S124" si="33">((D115*(-5))+(D116*1)+(D117*3)+(D118*5)+(D119*7)+(D120*9)+(D121*15))/100</f>
        <v>3.1566500000000004</v>
      </c>
      <c r="E124" s="1363">
        <f t="shared" si="33"/>
        <v>2.9173</v>
      </c>
      <c r="F124" s="1363">
        <f t="shared" si="33"/>
        <v>2.8554000000000004</v>
      </c>
      <c r="G124" s="1363">
        <f t="shared" si="33"/>
        <v>2.7110500000000002</v>
      </c>
      <c r="H124" s="1363">
        <f t="shared" si="33"/>
        <v>2.6518200000000003</v>
      </c>
      <c r="I124" s="1363">
        <f t="shared" si="33"/>
        <v>2.7422600000000004</v>
      </c>
      <c r="J124" s="1363">
        <f t="shared" si="33"/>
        <v>2.7809900000000005</v>
      </c>
      <c r="K124" s="1363">
        <f t="shared" si="33"/>
        <v>2.7982600000000004</v>
      </c>
      <c r="L124" s="1363">
        <f t="shared" si="33"/>
        <v>2.7075200000000001</v>
      </c>
      <c r="M124" s="1363">
        <f t="shared" si="33"/>
        <v>2.6469</v>
      </c>
      <c r="N124" s="1363">
        <f t="shared" si="33"/>
        <v>2.6888800000000002</v>
      </c>
      <c r="O124" s="1363">
        <f t="shared" si="33"/>
        <v>2.7160500000000001</v>
      </c>
      <c r="P124" s="1363">
        <f t="shared" si="33"/>
        <v>2.2494200000000002</v>
      </c>
      <c r="Q124" s="1363">
        <f t="shared" si="33"/>
        <v>1.99596</v>
      </c>
      <c r="R124" s="1363">
        <f t="shared" si="33"/>
        <v>2.4702100000000002</v>
      </c>
      <c r="S124" s="1364">
        <f t="shared" si="33"/>
        <v>3.01728</v>
      </c>
      <c r="T124" s="1364">
        <f t="shared" ref="T124:U124" si="34">((T115*(-5))+(T116*1)+(T117*3)+(T118*5)+(T119*7)+(T120*9)+(T121*15))/100</f>
        <v>3.0938400000000001</v>
      </c>
      <c r="U124" s="1364">
        <f t="shared" si="34"/>
        <v>3.7402600000000001</v>
      </c>
      <c r="V124" s="1364">
        <f t="shared" ref="V124" si="35">((V115*(-5))+(V116*1)+(V117*3)+(V118*5)+(V119*7)+(V120*9)+(V121*15))/100</f>
        <v>4.45702</v>
      </c>
    </row>
    <row r="125" spans="1:26" ht="15.75" x14ac:dyDescent="0.2">
      <c r="A125" s="5"/>
      <c r="B125" s="1367" t="s">
        <v>691</v>
      </c>
      <c r="C125" s="1363"/>
      <c r="D125" s="1363"/>
      <c r="E125" s="1363"/>
      <c r="F125" s="1363">
        <f>AVERAGE(C124:F124)</f>
        <v>3.0682024999999999</v>
      </c>
      <c r="G125" s="1363">
        <f>AVERAGE(D124:G124)</f>
        <v>2.9100999999999999</v>
      </c>
      <c r="H125" s="1363">
        <f t="shared" ref="H125" si="36">AVERAGE(E124:H124)</f>
        <v>2.7838925000000003</v>
      </c>
      <c r="I125" s="1363">
        <f t="shared" ref="I125" si="37">AVERAGE(F124:I124)</f>
        <v>2.7401325000000001</v>
      </c>
      <c r="J125" s="1363">
        <f t="shared" ref="J125" si="38">AVERAGE(G124:J124)</f>
        <v>2.7215300000000004</v>
      </c>
      <c r="K125" s="1363">
        <f t="shared" ref="K125" si="39">AVERAGE(H124:K124)</f>
        <v>2.7433325000000006</v>
      </c>
      <c r="L125" s="1363">
        <f t="shared" ref="L125" si="40">AVERAGE(I124:L124)</f>
        <v>2.7572575000000006</v>
      </c>
      <c r="M125" s="1363">
        <f t="shared" ref="M125" si="41">AVERAGE(J124:M124)</f>
        <v>2.7334175000000003</v>
      </c>
      <c r="N125" s="1363">
        <f t="shared" ref="N125" si="42">AVERAGE(K124:N124)</f>
        <v>2.7103900000000003</v>
      </c>
      <c r="O125" s="1363">
        <f t="shared" ref="O125" si="43">AVERAGE(L124:O124)</f>
        <v>2.6898375000000003</v>
      </c>
      <c r="P125" s="1363">
        <f t="shared" ref="P125" si="44">AVERAGE(M124:P124)</f>
        <v>2.5753124999999999</v>
      </c>
      <c r="Q125" s="1363">
        <f t="shared" ref="Q125" si="45">AVERAGE(N124:Q124)</f>
        <v>2.4125775000000003</v>
      </c>
      <c r="R125" s="1363">
        <f t="shared" ref="R125" si="46">AVERAGE(O124:R124)</f>
        <v>2.35791</v>
      </c>
      <c r="S125" s="1363">
        <f t="shared" ref="S125:V125" si="47">AVERAGE(P124:S124)</f>
        <v>2.4332175</v>
      </c>
      <c r="T125" s="1363">
        <f t="shared" si="47"/>
        <v>2.6443224999999999</v>
      </c>
      <c r="U125" s="1363">
        <f t="shared" si="47"/>
        <v>3.0803975000000001</v>
      </c>
      <c r="V125" s="1363">
        <f t="shared" si="47"/>
        <v>3.5770999999999997</v>
      </c>
    </row>
    <row r="126" spans="1:26" ht="15.75" x14ac:dyDescent="0.2">
      <c r="A126" s="22"/>
      <c r="B126" s="1365"/>
      <c r="C126" s="1363"/>
      <c r="D126" s="1363"/>
      <c r="E126" s="1363"/>
      <c r="F126" s="1363"/>
      <c r="G126" s="1363"/>
      <c r="H126" s="1363"/>
      <c r="I126" s="1363"/>
      <c r="J126" s="1363"/>
      <c r="K126" s="1363"/>
      <c r="L126" s="1363"/>
      <c r="M126" s="1363"/>
      <c r="N126" s="1363"/>
      <c r="O126" s="1363"/>
      <c r="P126" s="1363"/>
      <c r="Q126" s="1363"/>
      <c r="R126" s="1363"/>
      <c r="S126" s="1364"/>
    </row>
    <row r="127" spans="1:26" ht="63" customHeight="1" x14ac:dyDescent="0.2">
      <c r="A127" s="1601" t="s">
        <v>62</v>
      </c>
      <c r="B127" s="1948" t="s">
        <v>74</v>
      </c>
      <c r="C127" s="1948"/>
      <c r="D127" s="1948"/>
      <c r="E127" s="1948"/>
      <c r="F127" s="1948"/>
      <c r="G127" s="1948"/>
      <c r="H127" s="1948"/>
      <c r="I127" s="1948"/>
      <c r="J127" s="1948"/>
      <c r="K127" s="1948"/>
      <c r="L127" s="1948"/>
      <c r="M127" s="1948"/>
      <c r="N127" s="1948"/>
      <c r="O127" s="1948"/>
      <c r="P127" s="1948"/>
      <c r="Q127" s="1948"/>
      <c r="R127" s="1948"/>
      <c r="S127" s="1948"/>
      <c r="T127" s="1948"/>
      <c r="U127" s="1948"/>
      <c r="V127" s="1948"/>
      <c r="W127" s="1948"/>
      <c r="X127" s="1948"/>
      <c r="Y127" s="1948"/>
      <c r="Z127" s="1948"/>
    </row>
    <row r="128" spans="1:26" ht="63" customHeight="1" x14ac:dyDescent="0.2">
      <c r="A128" s="1584"/>
      <c r="B128" s="1576" t="s">
        <v>68</v>
      </c>
      <c r="C128" s="1605" t="s">
        <v>6</v>
      </c>
      <c r="D128" s="1605" t="s">
        <v>7</v>
      </c>
      <c r="E128" s="1605" t="s">
        <v>8</v>
      </c>
      <c r="F128" s="1606" t="s">
        <v>140</v>
      </c>
      <c r="G128" s="1502" t="s">
        <v>179</v>
      </c>
      <c r="H128" s="1502" t="s">
        <v>224</v>
      </c>
      <c r="I128" s="1502" t="s">
        <v>235</v>
      </c>
      <c r="J128" s="1502" t="s">
        <v>288</v>
      </c>
      <c r="K128" s="1502" t="s">
        <v>323</v>
      </c>
      <c r="L128" s="1502" t="s">
        <v>335</v>
      </c>
      <c r="M128" s="1502" t="s">
        <v>386</v>
      </c>
      <c r="N128" s="1502" t="s">
        <v>410</v>
      </c>
      <c r="O128" s="1502" t="s">
        <v>425</v>
      </c>
      <c r="P128" s="1502" t="s">
        <v>458</v>
      </c>
      <c r="Q128" s="1502" t="s">
        <v>600</v>
      </c>
      <c r="R128" s="1502" t="s">
        <v>653</v>
      </c>
      <c r="S128" s="1502" t="s">
        <v>660</v>
      </c>
      <c r="T128" s="1502" t="s">
        <v>700</v>
      </c>
      <c r="U128" s="1502" t="s">
        <v>600</v>
      </c>
      <c r="V128" s="1502" t="s">
        <v>653</v>
      </c>
      <c r="W128" s="1502" t="s">
        <v>660</v>
      </c>
      <c r="X128" s="1502" t="s">
        <v>700</v>
      </c>
      <c r="Y128" s="1502" t="s">
        <v>704</v>
      </c>
      <c r="Z128" s="1704" t="s">
        <v>706</v>
      </c>
    </row>
    <row r="129" spans="1:26" ht="31.5" customHeight="1" x14ac:dyDescent="0.2">
      <c r="A129" s="44"/>
      <c r="B129" s="1603" t="s">
        <v>69</v>
      </c>
      <c r="C129" s="1393"/>
      <c r="D129" s="1393" t="s">
        <v>675</v>
      </c>
      <c r="E129" s="1393"/>
      <c r="F129" s="1394"/>
      <c r="G129" s="1581"/>
      <c r="H129" s="1581" t="s">
        <v>679</v>
      </c>
      <c r="I129" s="1581"/>
      <c r="J129" s="1581"/>
      <c r="K129" s="1581"/>
      <c r="L129" s="1581" t="s">
        <v>683</v>
      </c>
      <c r="M129" s="1581"/>
      <c r="N129" s="1581"/>
      <c r="O129" s="1581"/>
      <c r="P129" s="1581" t="s">
        <v>687</v>
      </c>
      <c r="Q129" s="1581"/>
      <c r="R129" s="1394"/>
      <c r="S129" s="1394"/>
      <c r="T129" s="1394" t="s">
        <v>701</v>
      </c>
      <c r="U129" s="1394"/>
      <c r="V129" s="1394"/>
      <c r="W129" s="1394"/>
      <c r="X129" s="1394" t="s">
        <v>703</v>
      </c>
      <c r="Y129" s="1394"/>
      <c r="Z129" s="1705" t="s">
        <v>707</v>
      </c>
    </row>
    <row r="130" spans="1:26" x14ac:dyDescent="0.2">
      <c r="A130" s="10"/>
      <c r="B130" s="1586" t="s">
        <v>309</v>
      </c>
      <c r="C130" s="1397"/>
      <c r="D130" s="1397"/>
      <c r="E130" s="1397"/>
      <c r="F130" s="1397"/>
      <c r="G130" s="1397">
        <v>2.2589999999999999</v>
      </c>
      <c r="H130" s="1397">
        <v>2.4390000000000001</v>
      </c>
      <c r="I130" s="1397">
        <v>2.246</v>
      </c>
      <c r="J130" s="1397">
        <v>2.2149999999999999</v>
      </c>
      <c r="K130" s="1397">
        <v>2.246</v>
      </c>
      <c r="L130" s="1397">
        <v>2.2840000000000003</v>
      </c>
      <c r="M130" s="1397">
        <v>2.177</v>
      </c>
      <c r="N130" s="1397">
        <v>2.371</v>
      </c>
      <c r="O130" s="1397">
        <v>2.37</v>
      </c>
      <c r="P130" s="1397">
        <v>2.125</v>
      </c>
      <c r="Q130" s="1397">
        <v>1.5290000000000001</v>
      </c>
      <c r="R130" s="1397">
        <v>1.9180000000000001</v>
      </c>
      <c r="S130" s="1397">
        <v>1.8109999999999999</v>
      </c>
      <c r="T130" s="1397">
        <v>1.228</v>
      </c>
      <c r="U130" s="1397">
        <v>1.018</v>
      </c>
      <c r="V130" s="1397">
        <v>1.4410000000000001</v>
      </c>
      <c r="W130" s="1397">
        <v>2.161</v>
      </c>
      <c r="X130" s="1397">
        <v>2.7010000000000001</v>
      </c>
      <c r="Y130" s="1397">
        <v>3.7280000000000002</v>
      </c>
      <c r="Z130" s="1682">
        <v>4.5350000000000001</v>
      </c>
    </row>
    <row r="131" spans="1:26" x14ac:dyDescent="0.2">
      <c r="A131" s="10"/>
      <c r="B131" s="1587" t="s">
        <v>310</v>
      </c>
      <c r="C131" s="1398"/>
      <c r="D131" s="1398"/>
      <c r="E131" s="1398"/>
      <c r="F131" s="1398"/>
      <c r="G131" s="1398"/>
      <c r="H131" s="1398"/>
      <c r="I131" s="1398"/>
      <c r="J131" s="1398"/>
      <c r="K131" s="1398"/>
      <c r="L131" s="1398"/>
      <c r="M131" s="1397">
        <v>1.72</v>
      </c>
      <c r="N131" s="1397">
        <v>2.99</v>
      </c>
      <c r="O131" s="1397">
        <v>2.899</v>
      </c>
      <c r="P131" s="1397">
        <v>3.0790000000000002</v>
      </c>
      <c r="Q131" s="1397">
        <v>1.22</v>
      </c>
      <c r="R131" s="1397">
        <v>3.109</v>
      </c>
      <c r="S131" s="1397">
        <v>1.6970000000000001</v>
      </c>
      <c r="T131" s="1397">
        <v>1.278</v>
      </c>
      <c r="U131" s="1397">
        <v>1.643</v>
      </c>
      <c r="V131" s="1397">
        <v>3.7999999999999999E-2</v>
      </c>
      <c r="W131" s="1397">
        <v>4.2720000000000002</v>
      </c>
      <c r="X131" s="1397">
        <v>3.1120000000000001</v>
      </c>
      <c r="Y131" s="1397">
        <v>0.83699999999999997</v>
      </c>
      <c r="Z131" s="1682">
        <v>3.387</v>
      </c>
    </row>
    <row r="132" spans="1:26" x14ac:dyDescent="0.2">
      <c r="A132" s="10"/>
      <c r="B132" s="1587" t="s">
        <v>311</v>
      </c>
      <c r="C132" s="1397"/>
      <c r="D132" s="1397"/>
      <c r="E132" s="1397"/>
      <c r="F132" s="1397"/>
      <c r="G132" s="1397">
        <v>2.5529999999999999</v>
      </c>
      <c r="H132" s="1397">
        <v>2.577</v>
      </c>
      <c r="I132" s="1397">
        <v>2.0300000000000002</v>
      </c>
      <c r="J132" s="1397">
        <v>2.0819999999999999</v>
      </c>
      <c r="K132" s="1397">
        <v>2.9889999999999999</v>
      </c>
      <c r="L132" s="1397">
        <v>2.5249999999999999</v>
      </c>
      <c r="M132" s="1397">
        <v>2.0110000000000001</v>
      </c>
      <c r="N132" s="1397">
        <v>1.9550000000000001</v>
      </c>
      <c r="O132" s="1397">
        <v>1.6360000000000001</v>
      </c>
      <c r="P132" s="1397">
        <v>1.5720000000000001</v>
      </c>
      <c r="Q132" s="1397">
        <v>1.452</v>
      </c>
      <c r="R132" s="1397">
        <v>1.391</v>
      </c>
      <c r="S132" s="1397">
        <v>1.347</v>
      </c>
      <c r="T132" s="1397">
        <v>1.28</v>
      </c>
      <c r="U132" s="1397">
        <v>1.226</v>
      </c>
      <c r="V132" s="1397">
        <v>0.75900000000000001</v>
      </c>
      <c r="W132" s="1397">
        <v>1.4930000000000001</v>
      </c>
      <c r="X132" s="1397">
        <v>3.3140000000000001</v>
      </c>
      <c r="Y132" s="1397">
        <v>3.8220000000000001</v>
      </c>
      <c r="Z132" s="1682">
        <v>4.4560000000000004</v>
      </c>
    </row>
    <row r="133" spans="1:26" x14ac:dyDescent="0.2">
      <c r="A133" s="10"/>
      <c r="B133" s="1587" t="s">
        <v>312</v>
      </c>
      <c r="C133" s="1397"/>
      <c r="D133" s="1397"/>
      <c r="E133" s="1397"/>
      <c r="F133" s="1397"/>
      <c r="G133" s="1397">
        <v>4.4249999999999998</v>
      </c>
      <c r="H133" s="1397">
        <v>3.258</v>
      </c>
      <c r="I133" s="1397">
        <v>2.8839999999999999</v>
      </c>
      <c r="J133" s="1397">
        <v>3.2690000000000001</v>
      </c>
      <c r="K133" s="1397">
        <v>2.6040000000000001</v>
      </c>
      <c r="L133" s="1397">
        <v>2.2440000000000002</v>
      </c>
      <c r="M133" s="1397">
        <v>2.6339999999999999</v>
      </c>
      <c r="N133" s="1397">
        <v>2.823</v>
      </c>
      <c r="O133" s="1397">
        <v>2.8330000000000002</v>
      </c>
      <c r="P133" s="1397">
        <v>2.5070000000000001</v>
      </c>
      <c r="Q133" s="1397">
        <v>2.41</v>
      </c>
      <c r="R133" s="1397">
        <v>2.653</v>
      </c>
      <c r="S133" s="1397">
        <v>2.2890000000000001</v>
      </c>
      <c r="T133" s="1397">
        <v>1.546</v>
      </c>
      <c r="U133" s="1397">
        <v>2.0579999999999998</v>
      </c>
      <c r="V133" s="1397">
        <v>2.3040000000000003</v>
      </c>
      <c r="W133" s="1397">
        <v>2.956</v>
      </c>
      <c r="X133" s="1397">
        <v>2.6440000000000001</v>
      </c>
      <c r="Y133" s="1397">
        <v>3.621</v>
      </c>
      <c r="Z133" s="1682">
        <v>4.2940000000000005</v>
      </c>
    </row>
    <row r="134" spans="1:26" x14ac:dyDescent="0.2">
      <c r="A134" s="10"/>
      <c r="B134" s="1587" t="s">
        <v>313</v>
      </c>
      <c r="C134" s="1397"/>
      <c r="D134" s="1397"/>
      <c r="E134" s="1397"/>
      <c r="F134" s="1397"/>
      <c r="G134" s="1397">
        <v>1.355</v>
      </c>
      <c r="H134" s="1397">
        <v>2.391</v>
      </c>
      <c r="I134" s="1397">
        <v>3.3180000000000001</v>
      </c>
      <c r="J134" s="1397">
        <v>1</v>
      </c>
      <c r="K134" s="1397">
        <v>2.1470000000000002</v>
      </c>
      <c r="L134" s="1397">
        <v>1.4930000000000001</v>
      </c>
      <c r="M134" s="1397">
        <v>1.857</v>
      </c>
      <c r="N134" s="1397">
        <v>2.3679999999999999</v>
      </c>
      <c r="O134" s="1397">
        <v>2.5569999999999999</v>
      </c>
      <c r="P134" s="1397">
        <v>2.7629999999999999</v>
      </c>
      <c r="Q134" s="1397">
        <v>2.1670000000000003</v>
      </c>
      <c r="R134" s="1397">
        <v>2.181</v>
      </c>
      <c r="S134" s="1397">
        <v>2.012</v>
      </c>
      <c r="T134" s="1397">
        <v>1.901</v>
      </c>
      <c r="U134" s="1397">
        <v>1.591</v>
      </c>
      <c r="V134" s="1397">
        <v>1.9140000000000001</v>
      </c>
      <c r="W134" s="1397">
        <v>2.0609999999999999</v>
      </c>
      <c r="X134" s="1397">
        <v>1.621</v>
      </c>
      <c r="Y134" s="1397">
        <v>3.3420000000000001</v>
      </c>
      <c r="Z134" s="1682">
        <v>0.83499999999999996</v>
      </c>
    </row>
    <row r="135" spans="1:26" x14ac:dyDescent="0.2">
      <c r="A135" s="10"/>
      <c r="B135" s="1587" t="s">
        <v>314</v>
      </c>
      <c r="C135" s="1397"/>
      <c r="D135" s="1397"/>
      <c r="E135" s="1397"/>
      <c r="F135" s="1397"/>
      <c r="G135" s="1397">
        <v>2.3610000000000002</v>
      </c>
      <c r="H135" s="1397">
        <v>3.2210000000000001</v>
      </c>
      <c r="I135" s="1397">
        <v>2.6850000000000001</v>
      </c>
      <c r="J135" s="1397">
        <v>3.2629999999999999</v>
      </c>
      <c r="K135" s="1422">
        <f>AVERAGE(J135,L135)</f>
        <v>2.8174999999999999</v>
      </c>
      <c r="L135" s="1397">
        <v>2.3719999999999999</v>
      </c>
      <c r="M135" s="1397">
        <v>3.0550000000000002</v>
      </c>
      <c r="N135" s="1397">
        <v>2.4940000000000002</v>
      </c>
      <c r="O135" s="1397">
        <v>2.6310000000000002</v>
      </c>
      <c r="P135" s="1397">
        <v>2.4239999999999999</v>
      </c>
      <c r="Q135" s="1397">
        <v>2.9729999999999999</v>
      </c>
      <c r="R135" s="1397">
        <v>2.3559999999999999</v>
      </c>
      <c r="S135" s="1397">
        <v>2.6</v>
      </c>
      <c r="T135" s="1397">
        <v>2.2869999999999999</v>
      </c>
      <c r="U135" s="1397">
        <v>1.0030000000000001</v>
      </c>
      <c r="V135" s="1397">
        <v>2.9380000000000002</v>
      </c>
      <c r="W135" s="1397">
        <v>3.3690000000000002</v>
      </c>
      <c r="X135" s="1397">
        <v>4.367</v>
      </c>
      <c r="Y135" s="1397">
        <v>3.851</v>
      </c>
      <c r="Z135" s="1682">
        <v>5.8710000000000004</v>
      </c>
    </row>
    <row r="136" spans="1:26" x14ac:dyDescent="0.2">
      <c r="A136" s="10"/>
      <c r="B136" s="1587" t="s">
        <v>315</v>
      </c>
      <c r="C136" s="1397"/>
      <c r="D136" s="1397"/>
      <c r="E136" s="1397"/>
      <c r="F136" s="1397"/>
      <c r="G136" s="1397">
        <v>1.6620000000000001</v>
      </c>
      <c r="H136" s="1397">
        <v>2.1430000000000002</v>
      </c>
      <c r="I136" s="1397">
        <v>1.694</v>
      </c>
      <c r="J136" s="1397">
        <v>0.81600000000000006</v>
      </c>
      <c r="K136" s="1397">
        <v>1.262</v>
      </c>
      <c r="L136" s="1397">
        <v>2.0790000000000002</v>
      </c>
      <c r="M136" s="1397">
        <v>2.09</v>
      </c>
      <c r="N136" s="1397">
        <v>1.9510000000000001</v>
      </c>
      <c r="O136" s="1397">
        <v>1.0609999999999999</v>
      </c>
      <c r="P136" s="1397">
        <v>2.0960000000000001</v>
      </c>
      <c r="Q136" s="1397">
        <v>2.173</v>
      </c>
      <c r="R136" s="1397">
        <v>1.6919999999999999</v>
      </c>
      <c r="S136" s="1397">
        <v>1.94</v>
      </c>
      <c r="T136" s="1397">
        <v>2.056</v>
      </c>
      <c r="U136" s="1397">
        <v>1.0529999999999999</v>
      </c>
      <c r="V136" s="1397">
        <v>2.8080000000000003</v>
      </c>
      <c r="W136" s="1397">
        <v>2.0190000000000001</v>
      </c>
      <c r="X136" s="1397">
        <v>2.427</v>
      </c>
      <c r="Y136" s="1397">
        <v>2.62</v>
      </c>
      <c r="Z136" s="1682">
        <v>2.5049999999999999</v>
      </c>
    </row>
    <row r="137" spans="1:26" x14ac:dyDescent="0.2">
      <c r="A137" s="10"/>
      <c r="B137" s="1587" t="s">
        <v>316</v>
      </c>
      <c r="C137" s="1398"/>
      <c r="D137" s="1398"/>
      <c r="E137" s="1398"/>
      <c r="F137" s="1398"/>
      <c r="G137" s="1398"/>
      <c r="H137" s="1398"/>
      <c r="I137" s="1398"/>
      <c r="J137" s="1398"/>
      <c r="K137" s="1398"/>
      <c r="L137" s="1398"/>
      <c r="M137" s="1397">
        <v>2.36</v>
      </c>
      <c r="N137" s="1397">
        <v>0.374</v>
      </c>
      <c r="O137" s="1397">
        <v>1.62</v>
      </c>
      <c r="P137" s="1397">
        <v>1.4550000000000001</v>
      </c>
      <c r="Q137" s="1397">
        <v>1.8089999999999999</v>
      </c>
      <c r="R137" s="1397">
        <v>2.2130000000000001</v>
      </c>
      <c r="S137" s="1397">
        <v>2.012</v>
      </c>
      <c r="T137" s="1397">
        <v>2.371</v>
      </c>
      <c r="U137" s="1397">
        <v>1.393</v>
      </c>
      <c r="V137" s="1397">
        <v>2.3490000000000002</v>
      </c>
      <c r="W137" s="1397">
        <v>2.089</v>
      </c>
      <c r="X137" s="1397">
        <v>1.7390000000000001</v>
      </c>
      <c r="Y137" s="1397">
        <v>2.1190000000000002</v>
      </c>
      <c r="Z137" s="1682">
        <v>2.0220000000000002</v>
      </c>
    </row>
    <row r="138" spans="1:26" x14ac:dyDescent="0.2">
      <c r="A138" s="10"/>
      <c r="B138" s="1587" t="s">
        <v>317</v>
      </c>
      <c r="C138" s="1397"/>
      <c r="D138" s="1397"/>
      <c r="E138" s="1397"/>
      <c r="F138" s="1397"/>
      <c r="G138" s="1397">
        <v>1.7949999999999999</v>
      </c>
      <c r="H138" s="1397">
        <v>3.9950000000000001</v>
      </c>
      <c r="I138" s="1397">
        <v>2.347</v>
      </c>
      <c r="J138" s="1397">
        <v>1.5290000000000001</v>
      </c>
      <c r="K138" s="1397">
        <v>1.575</v>
      </c>
      <c r="L138" s="1397">
        <v>1.8480000000000001</v>
      </c>
      <c r="M138" s="1397">
        <v>1.8640000000000001</v>
      </c>
      <c r="N138" s="1397">
        <v>1.3560000000000001</v>
      </c>
      <c r="O138" s="1397">
        <v>2.5049999999999999</v>
      </c>
      <c r="P138" s="1397">
        <v>1.5030000000000001</v>
      </c>
      <c r="Q138" s="1397">
        <v>1.9359999999999999</v>
      </c>
      <c r="R138" s="1397">
        <v>2.06</v>
      </c>
      <c r="S138" s="1397">
        <v>2.3530000000000002</v>
      </c>
      <c r="T138" s="1397">
        <v>1.2090000000000001</v>
      </c>
      <c r="U138" s="1397">
        <v>0.92400000000000004</v>
      </c>
      <c r="V138" s="1397">
        <v>0.78900000000000003</v>
      </c>
      <c r="W138" s="1397">
        <v>2.5710000000000002</v>
      </c>
      <c r="X138" s="1397">
        <v>1.7470000000000001</v>
      </c>
      <c r="Y138" s="1397">
        <v>3.222</v>
      </c>
      <c r="Z138" s="1682">
        <v>3.3330000000000002</v>
      </c>
    </row>
    <row r="139" spans="1:26" x14ac:dyDescent="0.2">
      <c r="A139" s="10"/>
      <c r="B139" s="1587" t="s">
        <v>318</v>
      </c>
      <c r="C139" s="1397"/>
      <c r="D139" s="1397"/>
      <c r="E139" s="1397"/>
      <c r="F139" s="1397"/>
      <c r="G139" s="1397">
        <v>2.605</v>
      </c>
      <c r="H139" s="1397">
        <v>2.34</v>
      </c>
      <c r="I139" s="1397">
        <v>2.3850000000000002</v>
      </c>
      <c r="J139" s="1397">
        <v>2.242</v>
      </c>
      <c r="K139" s="1397">
        <v>2.4510000000000001</v>
      </c>
      <c r="L139" s="1397">
        <v>2.343</v>
      </c>
      <c r="M139" s="1397">
        <v>2.347</v>
      </c>
      <c r="N139" s="1397">
        <v>2.258</v>
      </c>
      <c r="O139" s="1397">
        <v>2.1800000000000002</v>
      </c>
      <c r="P139" s="1397">
        <v>2.6989999999999998</v>
      </c>
      <c r="Q139" s="1397">
        <v>2.2600000000000002</v>
      </c>
      <c r="R139" s="1397">
        <v>2.2549999999999999</v>
      </c>
      <c r="S139" s="1397">
        <v>2.492</v>
      </c>
      <c r="T139" s="1397">
        <v>1.5720000000000001</v>
      </c>
      <c r="U139" s="1397">
        <v>0.73199999999999998</v>
      </c>
      <c r="V139" s="1397">
        <v>1.9390000000000001</v>
      </c>
      <c r="W139" s="1397">
        <v>2.3130000000000002</v>
      </c>
      <c r="X139" s="1397">
        <v>2.3439999999999999</v>
      </c>
      <c r="Y139" s="1397">
        <v>3.1120000000000001</v>
      </c>
      <c r="Z139" s="1682">
        <v>3.0739999999999998</v>
      </c>
    </row>
    <row r="140" spans="1:26" x14ac:dyDescent="0.2">
      <c r="A140" s="10"/>
      <c r="B140" s="1587" t="s">
        <v>319</v>
      </c>
      <c r="C140" s="1397"/>
      <c r="D140" s="1397"/>
      <c r="E140" s="1397"/>
      <c r="F140" s="1397"/>
      <c r="G140" s="1397">
        <v>2.327</v>
      </c>
      <c r="H140" s="1397">
        <v>2.1059999999999999</v>
      </c>
      <c r="I140" s="1397">
        <v>2.0100000000000002</v>
      </c>
      <c r="J140" s="1397">
        <v>1.784</v>
      </c>
      <c r="K140" s="1397">
        <v>1.778</v>
      </c>
      <c r="L140" s="1397">
        <v>2.1819999999999999</v>
      </c>
      <c r="M140" s="1397">
        <v>1.645</v>
      </c>
      <c r="N140" s="1397">
        <v>2.1270000000000002</v>
      </c>
      <c r="O140" s="1397">
        <v>2.4010000000000002</v>
      </c>
      <c r="P140" s="1397">
        <v>2.113</v>
      </c>
      <c r="Q140" s="1397">
        <v>2.1659999999999999</v>
      </c>
      <c r="R140" s="1397">
        <v>2.605</v>
      </c>
      <c r="S140" s="1397">
        <v>2.7520000000000002</v>
      </c>
      <c r="T140" s="1397">
        <v>1.5230000000000001</v>
      </c>
      <c r="U140" s="1397">
        <v>1.3460000000000001</v>
      </c>
      <c r="V140" s="1397">
        <v>1.55</v>
      </c>
      <c r="W140" s="1397">
        <v>2.363</v>
      </c>
      <c r="X140" s="1397">
        <v>2.5260000000000002</v>
      </c>
      <c r="Y140" s="1397">
        <v>2.5310000000000001</v>
      </c>
      <c r="Z140" s="1682">
        <v>3.7640000000000002</v>
      </c>
    </row>
    <row r="141" spans="1:26" x14ac:dyDescent="0.2">
      <c r="A141" s="10"/>
      <c r="B141" s="1587" t="s">
        <v>320</v>
      </c>
      <c r="C141" s="1397"/>
      <c r="D141" s="1397"/>
      <c r="E141" s="1397"/>
      <c r="F141" s="1397"/>
      <c r="G141" s="1397">
        <v>2.3580000000000001</v>
      </c>
      <c r="H141" s="1397">
        <v>2.4940000000000002</v>
      </c>
      <c r="I141" s="1397">
        <v>1.5449999999999999</v>
      </c>
      <c r="J141" s="1397">
        <v>2.3970000000000002</v>
      </c>
      <c r="K141" s="1397">
        <v>2.8330000000000002</v>
      </c>
      <c r="L141" s="1397">
        <v>3.0350000000000001</v>
      </c>
      <c r="M141" s="1397">
        <v>2.8010000000000002</v>
      </c>
      <c r="N141" s="1397">
        <v>2.4750000000000001</v>
      </c>
      <c r="O141" s="1397">
        <v>3.3980000000000001</v>
      </c>
      <c r="P141" s="1397">
        <v>2.2749999999999999</v>
      </c>
      <c r="Q141" s="1397">
        <v>2.605</v>
      </c>
      <c r="R141" s="1397">
        <v>2.7130000000000001</v>
      </c>
      <c r="S141" s="1397">
        <v>2.6920000000000002</v>
      </c>
      <c r="T141" s="1397">
        <v>2.91</v>
      </c>
      <c r="U141" s="1397">
        <v>2.5500000000000003</v>
      </c>
      <c r="V141" s="1397">
        <v>3.165</v>
      </c>
      <c r="W141" s="1397">
        <v>2.5649999999999999</v>
      </c>
      <c r="X141" s="1397">
        <v>2.8679999999999999</v>
      </c>
      <c r="Y141" s="1397">
        <v>2.5870000000000002</v>
      </c>
      <c r="Z141" s="1682">
        <v>3.5920000000000001</v>
      </c>
    </row>
    <row r="142" spans="1:26" x14ac:dyDescent="0.2">
      <c r="A142" s="10"/>
      <c r="B142" s="1588" t="s">
        <v>321</v>
      </c>
      <c r="C142" s="1399"/>
      <c r="D142" s="1399"/>
      <c r="E142" s="1399"/>
      <c r="F142" s="1399"/>
      <c r="G142" s="1399">
        <v>3.1120000000000001</v>
      </c>
      <c r="H142" s="1399">
        <v>2.2669999999999999</v>
      </c>
      <c r="I142" s="1399">
        <v>2.1680000000000001</v>
      </c>
      <c r="J142" s="1399">
        <v>2.597</v>
      </c>
      <c r="K142" s="1399">
        <v>2.262</v>
      </c>
      <c r="L142" s="1399">
        <v>2.855</v>
      </c>
      <c r="M142" s="1399">
        <v>2.6059999999999999</v>
      </c>
      <c r="N142" s="1399">
        <v>2.2389999999999999</v>
      </c>
      <c r="O142" s="1399">
        <v>2.3460000000000001</v>
      </c>
      <c r="P142" s="1399">
        <v>2.952</v>
      </c>
      <c r="Q142" s="1399">
        <v>2.5609999999999999</v>
      </c>
      <c r="R142" s="1399">
        <v>2.6750000000000003</v>
      </c>
      <c r="S142" s="1399">
        <v>2.581</v>
      </c>
      <c r="T142" s="1399">
        <v>2.5310000000000001</v>
      </c>
      <c r="U142" s="1399">
        <v>1.714</v>
      </c>
      <c r="V142" s="1399">
        <v>3.0209999999999999</v>
      </c>
      <c r="W142" s="1399">
        <v>2.5129999999999999</v>
      </c>
      <c r="X142" s="1399">
        <v>2.9510000000000001</v>
      </c>
      <c r="Y142" s="1399">
        <v>2.7309999999999999</v>
      </c>
      <c r="Z142" s="1683">
        <v>3.081</v>
      </c>
    </row>
    <row r="143" spans="1:26" ht="31.5" customHeight="1" x14ac:dyDescent="0.2">
      <c r="A143" s="10"/>
      <c r="B143" s="1578" t="s">
        <v>9</v>
      </c>
      <c r="C143" s="1400"/>
      <c r="D143" s="1400"/>
      <c r="E143" s="1400"/>
      <c r="F143" s="1400"/>
      <c r="G143" s="1400">
        <v>2.8120000000000003</v>
      </c>
      <c r="H143" s="1400">
        <v>2.6680000000000001</v>
      </c>
      <c r="I143" s="1400">
        <v>2.4350000000000001</v>
      </c>
      <c r="J143" s="1400">
        <v>2.3780000000000001</v>
      </c>
      <c r="K143" s="1400">
        <v>2.3279999999999998</v>
      </c>
      <c r="L143" s="1400">
        <v>2.2810000000000001</v>
      </c>
      <c r="M143" s="1400">
        <v>2.3340000000000001</v>
      </c>
      <c r="N143" s="1400">
        <v>2.327</v>
      </c>
      <c r="O143" s="1400">
        <v>2.4700000000000002</v>
      </c>
      <c r="P143" s="1400">
        <v>2.347</v>
      </c>
      <c r="Q143" s="1400">
        <v>2.206</v>
      </c>
      <c r="R143" s="1400">
        <v>2.3439999999999999</v>
      </c>
      <c r="S143" s="1400">
        <v>2.2770000000000001</v>
      </c>
      <c r="T143" s="1400">
        <v>1.75</v>
      </c>
      <c r="U143" s="1400">
        <v>1.4950000000000001</v>
      </c>
      <c r="V143" s="1400">
        <v>2.0750000000000002</v>
      </c>
      <c r="W143" s="1400">
        <v>2.58</v>
      </c>
      <c r="X143" s="1400">
        <v>2.57</v>
      </c>
      <c r="Y143" s="1400">
        <v>3.1890000000000001</v>
      </c>
      <c r="Z143" s="1684">
        <v>3.8450000000000002</v>
      </c>
    </row>
    <row r="144" spans="1:26" ht="3" customHeight="1" x14ac:dyDescent="0.2">
      <c r="A144" s="6"/>
      <c r="B144" s="24"/>
      <c r="C144" s="79"/>
      <c r="D144" s="80"/>
      <c r="E144" s="81"/>
      <c r="F144" s="56"/>
      <c r="G144" s="8"/>
      <c r="K144" s="117"/>
      <c r="L144" s="106"/>
    </row>
    <row r="145" spans="1:19" ht="63" customHeight="1" x14ac:dyDescent="0.2">
      <c r="A145" s="9"/>
      <c r="B145" s="1938" t="s">
        <v>305</v>
      </c>
      <c r="C145" s="1945"/>
      <c r="D145" s="1945"/>
      <c r="E145" s="1945"/>
      <c r="F145" s="1945"/>
      <c r="G145" s="1945"/>
      <c r="H145" s="1945"/>
      <c r="I145" s="1945"/>
      <c r="J145" s="1945"/>
      <c r="K145" s="1945"/>
      <c r="L145" s="1945"/>
      <c r="M145" s="1945"/>
      <c r="N145" s="1945"/>
      <c r="O145" s="1945"/>
      <c r="P145" s="1945"/>
      <c r="Q145" s="1945"/>
      <c r="R145" s="1945"/>
      <c r="S145" s="1945"/>
    </row>
  </sheetData>
  <customSheetViews>
    <customSheetView guid="{9DB946FE-DA9D-405D-B499-76643A0ECD4F}" topLeftCell="A112">
      <pageMargins left="0.7" right="0.7" top="0.75" bottom="0.75" header="0.3" footer="0.3"/>
      <pageSetup paperSize="9" orientation="portrait" r:id="rId1"/>
    </customSheetView>
    <customSheetView guid="{7EF82753-02B8-45F0-B902-289ED738BA44}">
      <selection activeCell="B5" sqref="B5:F5"/>
      <pageMargins left="0.7" right="0.7" top="0.75" bottom="0.75" header="0.3" footer="0.3"/>
      <pageSetup paperSize="9" orientation="portrait" r:id="rId2"/>
    </customSheetView>
  </customSheetViews>
  <mergeCells count="16">
    <mergeCell ref="B17:R17"/>
    <mergeCell ref="B53:S53"/>
    <mergeCell ref="B39:S39"/>
    <mergeCell ref="B5:U5"/>
    <mergeCell ref="B41:U41"/>
    <mergeCell ref="B21:U21"/>
    <mergeCell ref="B88:R88"/>
    <mergeCell ref="B92:R92"/>
    <mergeCell ref="B75:S75"/>
    <mergeCell ref="B57:Y57"/>
    <mergeCell ref="B77:U77"/>
    <mergeCell ref="B110:R110"/>
    <mergeCell ref="B145:S145"/>
    <mergeCell ref="B123:S123"/>
    <mergeCell ref="B112:U112"/>
    <mergeCell ref="B127:Z127"/>
  </mergeCells>
  <phoneticPr fontId="0" type="noConversion"/>
  <pageMargins left="0.70866141732282995" right="0.70866141732282995" top="0.74803149606299002" bottom="0.74803149606299002" header="0.31496062992126" footer="0.31496062992126"/>
  <pageSetup paperSize="9" scale="80"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82"/>
  </sheetPr>
  <dimension ref="A1:XCO166"/>
  <sheetViews>
    <sheetView zoomScale="60" zoomScaleNormal="60" workbookViewId="0">
      <selection activeCell="V190" sqref="V190"/>
    </sheetView>
  </sheetViews>
  <sheetFormatPr defaultRowHeight="15" x14ac:dyDescent="0.25"/>
  <cols>
    <col min="1" max="1" width="22.7109375" customWidth="1"/>
  </cols>
  <sheetData>
    <row r="1" spans="1:28" s="95" customFormat="1" ht="55.15" customHeight="1" thickBot="1" x14ac:dyDescent="0.25">
      <c r="A1" s="1383" t="s">
        <v>34</v>
      </c>
      <c r="B1" s="1954" t="s">
        <v>119</v>
      </c>
      <c r="C1" s="1954"/>
      <c r="D1" s="1954"/>
      <c r="E1" s="1954"/>
      <c r="F1" s="1954"/>
      <c r="G1" s="1954"/>
      <c r="H1" s="1954"/>
      <c r="I1" s="1954"/>
      <c r="J1" s="1954"/>
      <c r="K1" s="1954"/>
      <c r="L1" s="1954"/>
      <c r="M1" s="1954"/>
      <c r="N1" s="1954"/>
      <c r="O1" s="1954"/>
      <c r="P1" s="1954"/>
      <c r="Q1" s="1954"/>
      <c r="R1" s="1954"/>
      <c r="S1" s="1381"/>
      <c r="T1" s="1381"/>
      <c r="U1" s="1381"/>
      <c r="V1" s="1381"/>
      <c r="W1" s="1381"/>
      <c r="X1" s="1381"/>
      <c r="Y1" s="1381"/>
      <c r="Z1" s="1381"/>
      <c r="AA1" s="1381"/>
      <c r="AB1" s="1380"/>
    </row>
    <row r="26" spans="1:28" ht="15.75" thickBot="1" x14ac:dyDescent="0.3"/>
    <row r="27" spans="1:28" s="96" customFormat="1" ht="63" customHeight="1" thickBot="1" x14ac:dyDescent="0.25">
      <c r="A27" s="1384" t="s">
        <v>694</v>
      </c>
      <c r="B27" s="1955" t="s">
        <v>697</v>
      </c>
      <c r="C27" s="1954"/>
      <c r="D27" s="1954"/>
      <c r="E27" s="1954"/>
      <c r="F27" s="1954"/>
      <c r="G27" s="1954"/>
      <c r="H27" s="1954"/>
      <c r="I27" s="1954"/>
      <c r="J27" s="1954"/>
      <c r="K27" s="1954"/>
      <c r="L27" s="1954"/>
      <c r="M27" s="1954"/>
      <c r="N27" s="1954"/>
      <c r="O27" s="1954"/>
      <c r="P27" s="1954"/>
      <c r="Q27" s="1954"/>
      <c r="R27" s="1954"/>
      <c r="S27" s="1381"/>
      <c r="T27" s="1381"/>
      <c r="U27" s="1381"/>
      <c r="V27" s="1381"/>
      <c r="W27" s="1381"/>
      <c r="X27" s="1381"/>
      <c r="Y27" s="1381"/>
      <c r="Z27" s="1381"/>
      <c r="AA27" s="1381"/>
      <c r="AB27" s="1382"/>
    </row>
    <row r="70" spans="1:28" ht="15.75" thickBot="1" x14ac:dyDescent="0.3"/>
    <row r="71" spans="1:28" s="16" customFormat="1" ht="63" customHeight="1" thickBot="1" x14ac:dyDescent="0.25">
      <c r="A71" s="1384" t="s">
        <v>36</v>
      </c>
      <c r="B71" s="1954" t="s">
        <v>70</v>
      </c>
      <c r="C71" s="1954"/>
      <c r="D71" s="1954"/>
      <c r="E71" s="1954"/>
      <c r="F71" s="1954"/>
      <c r="G71" s="1954"/>
      <c r="H71" s="1954"/>
      <c r="I71" s="1954"/>
      <c r="J71" s="1954"/>
      <c r="K71" s="1954"/>
      <c r="L71" s="1954"/>
      <c r="M71" s="1954"/>
      <c r="N71" s="1954"/>
      <c r="O71" s="1954"/>
      <c r="P71" s="1954"/>
      <c r="Q71" s="1954"/>
      <c r="R71" s="1954"/>
      <c r="S71" s="1385"/>
      <c r="T71" s="1385"/>
      <c r="U71" s="1385"/>
      <c r="V71" s="1385"/>
      <c r="W71" s="1385"/>
      <c r="X71" s="1385"/>
      <c r="Y71" s="1385"/>
      <c r="Z71" s="1385"/>
      <c r="AA71" s="1385"/>
      <c r="AB71" s="596"/>
    </row>
    <row r="96" ht="15.75" thickBot="1" x14ac:dyDescent="0.3"/>
    <row r="97" spans="1:27" s="7" customFormat="1" ht="63" customHeight="1" thickBot="1" x14ac:dyDescent="0.25">
      <c r="A97" s="1384" t="s">
        <v>61</v>
      </c>
      <c r="B97" s="1954" t="s">
        <v>120</v>
      </c>
      <c r="C97" s="1954"/>
      <c r="D97" s="1954"/>
      <c r="E97" s="1954"/>
      <c r="F97" s="1954"/>
      <c r="G97" s="1954"/>
      <c r="H97" s="1954"/>
      <c r="I97" s="1954"/>
      <c r="J97" s="1954"/>
      <c r="K97" s="1954"/>
      <c r="L97" s="1954"/>
      <c r="M97" s="1954"/>
      <c r="N97" s="1954"/>
      <c r="O97" s="1954"/>
      <c r="P97" s="1954"/>
      <c r="Q97" s="1954"/>
      <c r="R97" s="1954"/>
      <c r="S97" s="1385"/>
      <c r="T97" s="1385"/>
      <c r="U97" s="1385"/>
      <c r="V97" s="1385"/>
      <c r="W97" s="1385"/>
      <c r="X97" s="1385"/>
      <c r="Y97" s="1385"/>
      <c r="Z97" s="1385"/>
      <c r="AA97" s="1385"/>
    </row>
    <row r="122" spans="1:16317" ht="15.75" thickBot="1" x14ac:dyDescent="0.3"/>
    <row r="123" spans="1:16317" s="7" customFormat="1" ht="63" customHeight="1" thickBot="1" x14ac:dyDescent="0.25">
      <c r="A123" s="1384" t="s">
        <v>695</v>
      </c>
      <c r="B123" s="1954" t="s">
        <v>696</v>
      </c>
      <c r="C123" s="1954"/>
      <c r="D123" s="1954"/>
      <c r="E123" s="1954"/>
      <c r="F123" s="1954"/>
      <c r="G123" s="1954"/>
      <c r="H123" s="1954"/>
      <c r="I123" s="1954"/>
      <c r="J123" s="1954"/>
      <c r="K123" s="1954"/>
      <c r="L123" s="1954"/>
      <c r="M123" s="1954"/>
      <c r="N123" s="1954"/>
      <c r="O123" s="1954"/>
      <c r="P123" s="1954"/>
      <c r="Q123" s="1954"/>
      <c r="R123" s="1954"/>
      <c r="S123" s="1385"/>
      <c r="T123" s="1385"/>
      <c r="U123" s="1385"/>
      <c r="V123" s="1385"/>
      <c r="W123" s="1385"/>
      <c r="X123" s="1385"/>
      <c r="Y123" s="1385"/>
      <c r="Z123" s="1385"/>
      <c r="AA123" s="1385"/>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6"/>
      <c r="FD123" s="126"/>
      <c r="FE123" s="126"/>
      <c r="FF123" s="126"/>
      <c r="FG123" s="126"/>
      <c r="FH123" s="126"/>
      <c r="FI123" s="126"/>
      <c r="FJ123" s="126"/>
      <c r="FK123" s="126"/>
      <c r="FL123" s="126"/>
      <c r="FM123" s="126"/>
      <c r="FN123" s="126"/>
      <c r="FO123" s="126"/>
      <c r="FP123" s="126"/>
      <c r="FQ123" s="126"/>
      <c r="FR123" s="126"/>
      <c r="FS123" s="126"/>
      <c r="FT123" s="126"/>
      <c r="FU123" s="126"/>
      <c r="FV123" s="126"/>
      <c r="FW123" s="126"/>
      <c r="FX123" s="126"/>
      <c r="FY123" s="126"/>
      <c r="FZ123" s="126"/>
      <c r="GA123" s="126"/>
      <c r="GB123" s="126"/>
      <c r="GC123" s="126"/>
      <c r="GD123" s="126"/>
      <c r="GE123" s="126"/>
      <c r="GF123" s="126"/>
      <c r="GG123" s="126"/>
      <c r="GH123" s="126"/>
      <c r="GI123" s="126"/>
      <c r="GJ123" s="126"/>
      <c r="GK123" s="126"/>
      <c r="GL123" s="126"/>
      <c r="GM123" s="126"/>
      <c r="GN123" s="126"/>
      <c r="GO123" s="126"/>
      <c r="GP123" s="126"/>
      <c r="GQ123" s="126"/>
      <c r="GR123" s="126"/>
      <c r="GS123" s="126"/>
      <c r="GT123" s="126"/>
      <c r="GU123" s="126"/>
      <c r="GV123" s="126"/>
      <c r="GW123" s="126"/>
      <c r="GX123" s="126"/>
      <c r="GY123" s="126"/>
      <c r="GZ123" s="126"/>
      <c r="HA123" s="126"/>
      <c r="HB123" s="126"/>
      <c r="HC123" s="126"/>
      <c r="HD123" s="126"/>
      <c r="HE123" s="126"/>
      <c r="HF123" s="126"/>
      <c r="HG123" s="126"/>
      <c r="HH123" s="126"/>
      <c r="HI123" s="126"/>
      <c r="HJ123" s="126"/>
      <c r="HK123" s="126"/>
      <c r="HL123" s="126"/>
      <c r="HM123" s="126"/>
      <c r="HN123" s="126"/>
      <c r="HO123" s="126"/>
      <c r="HP123" s="126"/>
      <c r="HQ123" s="126"/>
      <c r="HR123" s="126"/>
      <c r="HS123" s="126"/>
      <c r="HT123" s="126"/>
      <c r="HU123" s="126"/>
      <c r="HV123" s="126"/>
      <c r="HW123" s="126"/>
      <c r="HX123" s="126"/>
      <c r="HY123" s="126"/>
      <c r="HZ123" s="126"/>
      <c r="IA123" s="126"/>
      <c r="IB123" s="126"/>
      <c r="IC123" s="126"/>
      <c r="ID123" s="126"/>
      <c r="IE123" s="126"/>
      <c r="IF123" s="126"/>
      <c r="IG123" s="126"/>
      <c r="IH123" s="126"/>
      <c r="II123" s="126"/>
      <c r="IJ123" s="126"/>
      <c r="IK123" s="126"/>
      <c r="IL123" s="126"/>
      <c r="IM123" s="126"/>
      <c r="IN123" s="126"/>
      <c r="IO123" s="126"/>
      <c r="IP123" s="126"/>
      <c r="IQ123" s="126"/>
      <c r="IR123" s="126"/>
      <c r="IS123" s="126"/>
      <c r="IT123" s="126"/>
      <c r="IU123" s="126"/>
      <c r="IV123" s="126"/>
      <c r="IW123" s="126"/>
      <c r="IX123" s="126"/>
      <c r="IY123" s="126"/>
      <c r="IZ123" s="126"/>
      <c r="JA123" s="126"/>
      <c r="JB123" s="126"/>
      <c r="JC123" s="126"/>
      <c r="JD123" s="126"/>
      <c r="JE123" s="126"/>
      <c r="JF123" s="126"/>
      <c r="JG123" s="126"/>
      <c r="JH123" s="126"/>
      <c r="JI123" s="126"/>
      <c r="JJ123" s="126"/>
      <c r="JK123" s="126"/>
      <c r="JL123" s="126"/>
      <c r="JM123" s="126"/>
      <c r="JN123" s="126"/>
      <c r="JO123" s="126"/>
      <c r="JP123" s="126"/>
      <c r="JQ123" s="126"/>
      <c r="JR123" s="126"/>
      <c r="JS123" s="126"/>
      <c r="JT123" s="126"/>
      <c r="JU123" s="126"/>
      <c r="JV123" s="126"/>
      <c r="JW123" s="126"/>
      <c r="JX123" s="126"/>
      <c r="JY123" s="126"/>
      <c r="JZ123" s="126"/>
      <c r="KA123" s="126"/>
      <c r="KB123" s="126"/>
      <c r="KC123" s="126"/>
      <c r="KD123" s="126"/>
      <c r="KE123" s="126"/>
      <c r="KF123" s="126"/>
      <c r="KG123" s="126"/>
      <c r="KH123" s="126"/>
      <c r="KI123" s="126"/>
      <c r="KJ123" s="126"/>
      <c r="KK123" s="126"/>
      <c r="KL123" s="126"/>
      <c r="KM123" s="126"/>
      <c r="KN123" s="126"/>
      <c r="KO123" s="126"/>
      <c r="KP123" s="126"/>
      <c r="KQ123" s="126"/>
      <c r="KR123" s="126"/>
      <c r="KS123" s="126"/>
      <c r="KT123" s="126"/>
      <c r="KU123" s="126"/>
      <c r="KV123" s="126"/>
      <c r="KW123" s="126"/>
      <c r="KX123" s="126"/>
      <c r="KY123" s="126"/>
      <c r="KZ123" s="126"/>
      <c r="LA123" s="126"/>
      <c r="LB123" s="126"/>
      <c r="LC123" s="126"/>
      <c r="LD123" s="126"/>
      <c r="LE123" s="126"/>
      <c r="LF123" s="126"/>
      <c r="LG123" s="126"/>
      <c r="LH123" s="126"/>
      <c r="LI123" s="126"/>
      <c r="LJ123" s="126"/>
      <c r="LK123" s="126"/>
      <c r="LL123" s="126"/>
      <c r="LM123" s="126"/>
      <c r="LN123" s="126"/>
      <c r="LO123" s="126"/>
      <c r="LP123" s="126"/>
      <c r="LQ123" s="126"/>
      <c r="LR123" s="126"/>
      <c r="LS123" s="126"/>
      <c r="LT123" s="126"/>
      <c r="LU123" s="126"/>
      <c r="LV123" s="126"/>
      <c r="LW123" s="126"/>
      <c r="LX123" s="126"/>
      <c r="LY123" s="126"/>
      <c r="LZ123" s="126"/>
      <c r="MA123" s="126"/>
      <c r="MB123" s="126"/>
      <c r="MC123" s="126"/>
      <c r="MD123" s="126"/>
      <c r="ME123" s="126"/>
      <c r="MF123" s="126"/>
      <c r="MG123" s="126"/>
      <c r="MH123" s="126"/>
      <c r="MI123" s="126"/>
      <c r="MJ123" s="126"/>
      <c r="MK123" s="126"/>
      <c r="ML123" s="126"/>
      <c r="MM123" s="126"/>
      <c r="MN123" s="126"/>
      <c r="MO123" s="126"/>
      <c r="MP123" s="126"/>
      <c r="MQ123" s="126"/>
      <c r="MR123" s="126"/>
      <c r="MS123" s="126"/>
      <c r="MT123" s="126"/>
      <c r="MU123" s="126"/>
      <c r="MV123" s="126"/>
      <c r="MW123" s="126"/>
      <c r="MX123" s="126"/>
      <c r="MY123" s="126"/>
      <c r="MZ123" s="126"/>
      <c r="NA123" s="126"/>
      <c r="NB123" s="126"/>
      <c r="NC123" s="126"/>
      <c r="ND123" s="126"/>
      <c r="NE123" s="126"/>
      <c r="NF123" s="126"/>
      <c r="NG123" s="126"/>
      <c r="NH123" s="126"/>
      <c r="NI123" s="126"/>
      <c r="NJ123" s="126"/>
      <c r="NK123" s="126"/>
      <c r="NL123" s="126"/>
      <c r="NM123" s="126"/>
      <c r="NN123" s="126"/>
      <c r="NO123" s="126"/>
      <c r="NP123" s="126"/>
      <c r="NQ123" s="126"/>
      <c r="NR123" s="126"/>
      <c r="NS123" s="126"/>
      <c r="NT123" s="126"/>
      <c r="NU123" s="126"/>
      <c r="NV123" s="126"/>
      <c r="NW123" s="126"/>
      <c r="NX123" s="126"/>
      <c r="NY123" s="126"/>
      <c r="NZ123" s="126"/>
      <c r="OA123" s="126"/>
      <c r="OB123" s="126"/>
      <c r="OC123" s="126"/>
      <c r="OD123" s="126"/>
      <c r="OE123" s="126"/>
      <c r="OF123" s="126"/>
      <c r="OG123" s="126"/>
      <c r="OH123" s="126"/>
      <c r="OI123" s="126"/>
      <c r="OJ123" s="126"/>
      <c r="OK123" s="126"/>
      <c r="OL123" s="126"/>
      <c r="OM123" s="126"/>
      <c r="ON123" s="126"/>
      <c r="OO123" s="126"/>
      <c r="OP123" s="126"/>
      <c r="OQ123" s="126"/>
      <c r="OR123" s="126"/>
      <c r="OS123" s="126"/>
      <c r="OT123" s="126"/>
      <c r="OU123" s="126"/>
      <c r="OV123" s="126"/>
      <c r="OW123" s="126"/>
      <c r="OX123" s="126"/>
      <c r="OY123" s="126"/>
      <c r="OZ123" s="126"/>
      <c r="PA123" s="126"/>
      <c r="PB123" s="126"/>
      <c r="PC123" s="126"/>
      <c r="PD123" s="126"/>
      <c r="PE123" s="126"/>
      <c r="PF123" s="126"/>
      <c r="PG123" s="126"/>
      <c r="PH123" s="126"/>
      <c r="PI123" s="126"/>
      <c r="PJ123" s="126"/>
      <c r="PK123" s="126"/>
      <c r="PL123" s="126"/>
      <c r="PM123" s="126"/>
      <c r="PN123" s="126"/>
      <c r="PO123" s="126"/>
      <c r="PP123" s="126"/>
      <c r="PQ123" s="126"/>
      <c r="PR123" s="126"/>
      <c r="PS123" s="126"/>
      <c r="PT123" s="126"/>
      <c r="PU123" s="126"/>
      <c r="PV123" s="126"/>
      <c r="PW123" s="126"/>
      <c r="PX123" s="126"/>
      <c r="PY123" s="126"/>
      <c r="PZ123" s="126"/>
      <c r="QA123" s="126"/>
      <c r="QB123" s="126"/>
      <c r="QC123" s="126"/>
      <c r="QD123" s="126"/>
      <c r="QE123" s="126"/>
      <c r="QF123" s="126"/>
      <c r="QG123" s="126"/>
      <c r="QH123" s="126"/>
      <c r="QI123" s="126"/>
      <c r="QJ123" s="126"/>
      <c r="QK123" s="126"/>
      <c r="QL123" s="126"/>
      <c r="QM123" s="126"/>
      <c r="QN123" s="126"/>
      <c r="QO123" s="126"/>
      <c r="QP123" s="126"/>
      <c r="QQ123" s="126"/>
      <c r="QR123" s="126"/>
      <c r="QS123" s="126"/>
      <c r="QT123" s="126"/>
      <c r="QU123" s="126"/>
      <c r="QV123" s="126"/>
      <c r="QW123" s="126"/>
      <c r="QX123" s="126"/>
      <c r="QY123" s="126"/>
      <c r="QZ123" s="126"/>
      <c r="RA123" s="126"/>
      <c r="RB123" s="126"/>
      <c r="RC123" s="126"/>
      <c r="RD123" s="126"/>
      <c r="RE123" s="126"/>
      <c r="RF123" s="126"/>
      <c r="RG123" s="126"/>
      <c r="RH123" s="126"/>
      <c r="RI123" s="126"/>
      <c r="RJ123" s="126"/>
      <c r="RK123" s="126"/>
      <c r="RL123" s="126"/>
      <c r="RM123" s="126"/>
      <c r="RN123" s="126"/>
      <c r="RO123" s="126"/>
      <c r="RP123" s="126"/>
      <c r="RQ123" s="126"/>
      <c r="RR123" s="126"/>
      <c r="RS123" s="126"/>
      <c r="RT123" s="126"/>
      <c r="RU123" s="126"/>
      <c r="RV123" s="126"/>
      <c r="RW123" s="126"/>
      <c r="RX123" s="126"/>
      <c r="RY123" s="126"/>
      <c r="RZ123" s="126"/>
      <c r="SA123" s="126"/>
      <c r="SB123" s="126"/>
      <c r="SC123" s="126"/>
      <c r="SD123" s="126"/>
      <c r="SE123" s="126"/>
      <c r="SF123" s="126"/>
      <c r="SG123" s="126"/>
      <c r="SH123" s="126"/>
      <c r="SI123" s="126"/>
      <c r="SJ123" s="126"/>
      <c r="SK123" s="126"/>
      <c r="SL123" s="126"/>
      <c r="SM123" s="126"/>
      <c r="SN123" s="126"/>
      <c r="SO123" s="126"/>
      <c r="SP123" s="126"/>
      <c r="SQ123" s="126"/>
      <c r="SR123" s="126"/>
      <c r="SS123" s="126"/>
      <c r="ST123" s="126"/>
      <c r="SU123" s="126"/>
      <c r="SV123" s="126"/>
      <c r="SW123" s="126"/>
      <c r="SX123" s="126"/>
      <c r="SY123" s="126"/>
      <c r="SZ123" s="126"/>
      <c r="TA123" s="126"/>
      <c r="TB123" s="126"/>
      <c r="TC123" s="126"/>
      <c r="TD123" s="126"/>
      <c r="TE123" s="126"/>
      <c r="TF123" s="126"/>
      <c r="TG123" s="126"/>
      <c r="TH123" s="126"/>
      <c r="TI123" s="126"/>
      <c r="TJ123" s="126"/>
      <c r="TK123" s="126"/>
      <c r="TL123" s="126"/>
      <c r="TM123" s="126"/>
      <c r="TN123" s="126"/>
      <c r="TO123" s="126"/>
      <c r="TP123" s="126"/>
      <c r="TQ123" s="126"/>
      <c r="TR123" s="126"/>
      <c r="TS123" s="126"/>
      <c r="TT123" s="126"/>
      <c r="TU123" s="126"/>
      <c r="TV123" s="126"/>
      <c r="TW123" s="126"/>
      <c r="TX123" s="126"/>
      <c r="TY123" s="126"/>
      <c r="TZ123" s="126"/>
      <c r="UA123" s="126"/>
      <c r="UB123" s="126"/>
      <c r="UC123" s="126"/>
      <c r="UD123" s="126"/>
      <c r="UE123" s="126"/>
      <c r="UF123" s="126"/>
      <c r="UG123" s="126"/>
      <c r="UH123" s="126"/>
      <c r="UI123" s="126"/>
      <c r="UJ123" s="126"/>
      <c r="UK123" s="126"/>
      <c r="UL123" s="126"/>
      <c r="UM123" s="126"/>
      <c r="UN123" s="126"/>
      <c r="UO123" s="126"/>
      <c r="UP123" s="126"/>
      <c r="UQ123" s="126"/>
      <c r="UR123" s="126"/>
      <c r="US123" s="126"/>
      <c r="UT123" s="126"/>
      <c r="UU123" s="126"/>
      <c r="UV123" s="126"/>
      <c r="UW123" s="126"/>
      <c r="UX123" s="126"/>
      <c r="UY123" s="126"/>
      <c r="UZ123" s="126"/>
      <c r="VA123" s="126"/>
      <c r="VB123" s="126"/>
      <c r="VC123" s="126"/>
      <c r="VD123" s="126"/>
      <c r="VE123" s="126"/>
      <c r="VF123" s="126"/>
      <c r="VG123" s="126"/>
      <c r="VH123" s="126"/>
      <c r="VI123" s="126"/>
      <c r="VJ123" s="126"/>
      <c r="VK123" s="126"/>
      <c r="VL123" s="126"/>
      <c r="VM123" s="126"/>
      <c r="VN123" s="126"/>
      <c r="VO123" s="126"/>
      <c r="VP123" s="126"/>
      <c r="VQ123" s="126"/>
      <c r="VR123" s="126"/>
      <c r="VS123" s="126"/>
      <c r="VT123" s="126"/>
      <c r="VU123" s="126"/>
      <c r="VV123" s="126"/>
      <c r="VW123" s="126"/>
      <c r="VX123" s="126"/>
      <c r="VY123" s="126"/>
      <c r="VZ123" s="126"/>
      <c r="WA123" s="126"/>
      <c r="WB123" s="126"/>
      <c r="WC123" s="126"/>
      <c r="WD123" s="126"/>
      <c r="WE123" s="126"/>
      <c r="WF123" s="126"/>
      <c r="WG123" s="126"/>
      <c r="WH123" s="126"/>
      <c r="WI123" s="126"/>
      <c r="WJ123" s="126"/>
      <c r="WK123" s="126"/>
      <c r="WL123" s="126"/>
      <c r="WM123" s="126"/>
      <c r="WN123" s="126"/>
      <c r="WO123" s="126"/>
      <c r="WP123" s="126"/>
      <c r="WQ123" s="126"/>
      <c r="WR123" s="126"/>
      <c r="WS123" s="126"/>
      <c r="WT123" s="126"/>
      <c r="WU123" s="126"/>
      <c r="WV123" s="126"/>
      <c r="WW123" s="126"/>
      <c r="WX123" s="126"/>
      <c r="WY123" s="126"/>
      <c r="WZ123" s="126"/>
      <c r="XA123" s="126"/>
      <c r="XB123" s="126"/>
      <c r="XC123" s="126"/>
      <c r="XD123" s="126"/>
      <c r="XE123" s="126"/>
      <c r="XF123" s="126"/>
      <c r="XG123" s="126"/>
      <c r="XH123" s="126"/>
      <c r="XI123" s="126"/>
      <c r="XJ123" s="126"/>
      <c r="XK123" s="126"/>
      <c r="XL123" s="126"/>
      <c r="XM123" s="126"/>
      <c r="XN123" s="126"/>
      <c r="XO123" s="126"/>
      <c r="XP123" s="126"/>
      <c r="XQ123" s="126"/>
      <c r="XR123" s="126"/>
      <c r="XS123" s="126"/>
      <c r="XT123" s="126"/>
      <c r="XU123" s="126"/>
      <c r="XV123" s="126"/>
      <c r="XW123" s="126"/>
      <c r="XX123" s="126"/>
      <c r="XY123" s="126"/>
      <c r="XZ123" s="126"/>
      <c r="YA123" s="126"/>
      <c r="YB123" s="126"/>
      <c r="YC123" s="126"/>
      <c r="YD123" s="126"/>
      <c r="YE123" s="126"/>
      <c r="YF123" s="126"/>
      <c r="YG123" s="126"/>
      <c r="YH123" s="126"/>
      <c r="YI123" s="126"/>
      <c r="YJ123" s="126"/>
      <c r="YK123" s="126"/>
      <c r="YL123" s="126"/>
      <c r="YM123" s="126"/>
      <c r="YN123" s="126"/>
      <c r="YO123" s="126"/>
      <c r="YP123" s="126"/>
      <c r="YQ123" s="126"/>
      <c r="YR123" s="126"/>
      <c r="YS123" s="126"/>
      <c r="YT123" s="126"/>
      <c r="YU123" s="126"/>
      <c r="YV123" s="126"/>
      <c r="YW123" s="126"/>
      <c r="YX123" s="126"/>
      <c r="YY123" s="126"/>
      <c r="YZ123" s="126"/>
      <c r="ZA123" s="126"/>
      <c r="ZB123" s="126"/>
      <c r="ZC123" s="126"/>
      <c r="ZD123" s="126"/>
      <c r="ZE123" s="126"/>
      <c r="ZF123" s="126"/>
      <c r="ZG123" s="126"/>
      <c r="ZH123" s="126"/>
      <c r="ZI123" s="126"/>
      <c r="ZJ123" s="126"/>
      <c r="ZK123" s="126"/>
      <c r="ZL123" s="126"/>
      <c r="ZM123" s="126"/>
      <c r="ZN123" s="126"/>
      <c r="ZO123" s="126"/>
      <c r="ZP123" s="126"/>
      <c r="ZQ123" s="126"/>
      <c r="ZR123" s="126"/>
      <c r="ZS123" s="126"/>
      <c r="ZT123" s="126"/>
      <c r="ZU123" s="126"/>
      <c r="ZV123" s="126"/>
      <c r="ZW123" s="126"/>
      <c r="ZX123" s="126"/>
      <c r="ZY123" s="126"/>
      <c r="ZZ123" s="126"/>
      <c r="AAA123" s="126"/>
      <c r="AAB123" s="126"/>
      <c r="AAC123" s="126"/>
      <c r="AAD123" s="126"/>
      <c r="AAE123" s="126"/>
      <c r="AAF123" s="126"/>
      <c r="AAG123" s="126"/>
      <c r="AAH123" s="126"/>
      <c r="AAI123" s="126"/>
      <c r="AAJ123" s="126"/>
      <c r="AAK123" s="126"/>
      <c r="AAL123" s="126"/>
      <c r="AAM123" s="126"/>
      <c r="AAN123" s="126"/>
      <c r="AAO123" s="126"/>
      <c r="AAP123" s="126"/>
      <c r="AAQ123" s="126"/>
      <c r="AAR123" s="126"/>
      <c r="AAS123" s="126"/>
      <c r="AAT123" s="126"/>
      <c r="AAU123" s="126"/>
      <c r="AAV123" s="126"/>
      <c r="AAW123" s="126"/>
      <c r="AAX123" s="126"/>
      <c r="AAY123" s="126"/>
      <c r="AAZ123" s="126"/>
      <c r="ABA123" s="126"/>
      <c r="ABB123" s="126"/>
      <c r="ABC123" s="126"/>
      <c r="ABD123" s="126"/>
      <c r="ABE123" s="126"/>
      <c r="ABF123" s="126"/>
      <c r="ABG123" s="126"/>
      <c r="ABH123" s="126"/>
      <c r="ABI123" s="126"/>
      <c r="ABJ123" s="126"/>
      <c r="ABK123" s="126"/>
      <c r="ABL123" s="126"/>
      <c r="ABM123" s="126"/>
      <c r="ABN123" s="126"/>
      <c r="ABO123" s="126"/>
      <c r="ABP123" s="126"/>
      <c r="ABQ123" s="126"/>
      <c r="ABR123" s="126"/>
      <c r="ABS123" s="126"/>
      <c r="ABT123" s="126"/>
      <c r="ABU123" s="126"/>
      <c r="ABV123" s="126"/>
      <c r="ABW123" s="126"/>
      <c r="ABX123" s="126"/>
      <c r="ABY123" s="126"/>
      <c r="ABZ123" s="126"/>
      <c r="ACA123" s="126"/>
      <c r="ACB123" s="126"/>
      <c r="ACC123" s="126"/>
      <c r="ACD123" s="126"/>
      <c r="ACE123" s="126"/>
      <c r="ACF123" s="126"/>
      <c r="ACG123" s="126"/>
      <c r="ACH123" s="126"/>
      <c r="ACI123" s="126"/>
      <c r="ACJ123" s="126"/>
      <c r="ACK123" s="126"/>
      <c r="ACL123" s="126"/>
      <c r="ACM123" s="126"/>
      <c r="ACN123" s="126"/>
      <c r="ACO123" s="126"/>
      <c r="ACP123" s="126"/>
      <c r="ACQ123" s="126"/>
      <c r="ACR123" s="126"/>
      <c r="ACS123" s="126"/>
      <c r="ACT123" s="126"/>
      <c r="ACU123" s="126"/>
      <c r="ACV123" s="126"/>
      <c r="ACW123" s="126"/>
      <c r="ACX123" s="126"/>
      <c r="ACY123" s="126"/>
      <c r="ACZ123" s="126"/>
      <c r="ADA123" s="126"/>
      <c r="ADB123" s="126"/>
      <c r="ADC123" s="126"/>
      <c r="ADD123" s="126"/>
      <c r="ADE123" s="126"/>
      <c r="ADF123" s="126"/>
      <c r="ADG123" s="126"/>
      <c r="ADH123" s="126"/>
      <c r="ADI123" s="126"/>
      <c r="ADJ123" s="126"/>
      <c r="ADK123" s="126"/>
      <c r="ADL123" s="126"/>
      <c r="ADM123" s="126"/>
      <c r="ADN123" s="126"/>
      <c r="ADO123" s="126"/>
      <c r="ADP123" s="126"/>
      <c r="ADQ123" s="126"/>
      <c r="ADR123" s="126"/>
      <c r="ADS123" s="126"/>
      <c r="ADT123" s="126"/>
      <c r="ADU123" s="126"/>
      <c r="ADV123" s="126"/>
      <c r="ADW123" s="126"/>
      <c r="ADX123" s="126"/>
      <c r="ADY123" s="126"/>
      <c r="ADZ123" s="126"/>
      <c r="AEA123" s="126"/>
      <c r="AEB123" s="126"/>
      <c r="AEC123" s="126"/>
      <c r="AED123" s="126"/>
      <c r="AEE123" s="126"/>
      <c r="AEF123" s="126"/>
      <c r="AEG123" s="126"/>
      <c r="AEH123" s="126"/>
      <c r="AEI123" s="126"/>
      <c r="AEJ123" s="126"/>
      <c r="AEK123" s="126"/>
      <c r="AEL123" s="126"/>
      <c r="AEM123" s="126"/>
      <c r="AEN123" s="126"/>
      <c r="AEO123" s="126"/>
      <c r="AEP123" s="126"/>
      <c r="AEQ123" s="126"/>
      <c r="AER123" s="126"/>
      <c r="AES123" s="126"/>
      <c r="AET123" s="126"/>
      <c r="AEU123" s="126"/>
      <c r="AEV123" s="126"/>
      <c r="AEW123" s="126"/>
      <c r="AEX123" s="126"/>
      <c r="AEY123" s="126"/>
      <c r="AEZ123" s="126"/>
      <c r="AFA123" s="126"/>
      <c r="AFB123" s="126"/>
      <c r="AFC123" s="126"/>
      <c r="AFD123" s="126"/>
      <c r="AFE123" s="126"/>
      <c r="AFF123" s="126"/>
      <c r="AFG123" s="126"/>
      <c r="AFH123" s="126"/>
      <c r="AFI123" s="126"/>
      <c r="AFJ123" s="126"/>
      <c r="AFK123" s="126"/>
      <c r="AFL123" s="126"/>
      <c r="AFM123" s="126"/>
      <c r="AFN123" s="126"/>
      <c r="AFO123" s="126"/>
      <c r="AFP123" s="126"/>
      <c r="AFQ123" s="126"/>
      <c r="AFR123" s="126"/>
      <c r="AFS123" s="126"/>
      <c r="AFT123" s="126"/>
      <c r="AFU123" s="126"/>
      <c r="AFV123" s="126"/>
      <c r="AFW123" s="126"/>
      <c r="AFX123" s="126"/>
      <c r="AFY123" s="126"/>
      <c r="AFZ123" s="126"/>
      <c r="AGA123" s="126"/>
      <c r="AGB123" s="126"/>
      <c r="AGC123" s="126"/>
      <c r="AGD123" s="126"/>
      <c r="AGE123" s="126"/>
      <c r="AGF123" s="126"/>
      <c r="AGG123" s="126"/>
      <c r="AGH123" s="126"/>
      <c r="AGI123" s="126"/>
      <c r="AGJ123" s="126"/>
      <c r="AGK123" s="126"/>
      <c r="AGL123" s="126"/>
      <c r="AGM123" s="126"/>
      <c r="AGN123" s="126"/>
      <c r="AGO123" s="126"/>
      <c r="AGP123" s="126"/>
      <c r="AGQ123" s="126"/>
      <c r="AGR123" s="126"/>
      <c r="AGS123" s="126"/>
      <c r="AGT123" s="126"/>
      <c r="AGU123" s="126"/>
      <c r="AGV123" s="126"/>
      <c r="AGW123" s="126"/>
      <c r="AGX123" s="126"/>
      <c r="AGY123" s="126"/>
      <c r="AGZ123" s="126"/>
      <c r="AHA123" s="126"/>
      <c r="AHB123" s="126"/>
      <c r="AHC123" s="126"/>
      <c r="AHD123" s="126"/>
      <c r="AHE123" s="126"/>
      <c r="AHF123" s="126"/>
      <c r="AHG123" s="126"/>
      <c r="AHH123" s="126"/>
      <c r="AHI123" s="126"/>
      <c r="AHJ123" s="126"/>
      <c r="AHK123" s="126"/>
      <c r="AHL123" s="126"/>
      <c r="AHM123" s="126"/>
      <c r="AHN123" s="126"/>
      <c r="AHO123" s="126"/>
      <c r="AHP123" s="126"/>
      <c r="AHQ123" s="126"/>
      <c r="AHR123" s="126"/>
      <c r="AHS123" s="126"/>
      <c r="AHT123" s="126"/>
      <c r="AHU123" s="126"/>
      <c r="AHV123" s="126"/>
      <c r="AHW123" s="126"/>
      <c r="AHX123" s="126"/>
      <c r="AHY123" s="126"/>
      <c r="AHZ123" s="126"/>
      <c r="AIA123" s="126"/>
      <c r="AIB123" s="126"/>
      <c r="AIC123" s="126"/>
      <c r="AID123" s="126"/>
      <c r="AIE123" s="126"/>
      <c r="AIF123" s="126"/>
      <c r="AIG123" s="126"/>
      <c r="AIH123" s="126"/>
      <c r="AII123" s="126"/>
      <c r="AIJ123" s="126"/>
      <c r="AIK123" s="126"/>
      <c r="AIL123" s="126"/>
      <c r="AIM123" s="126"/>
      <c r="AIN123" s="126"/>
      <c r="AIO123" s="126"/>
      <c r="AIP123" s="126"/>
      <c r="AIQ123" s="126"/>
      <c r="AIR123" s="126"/>
      <c r="AIS123" s="126"/>
      <c r="AIT123" s="126"/>
      <c r="AIU123" s="126"/>
      <c r="AIV123" s="126"/>
      <c r="AIW123" s="126"/>
      <c r="AIX123" s="126"/>
      <c r="AIY123" s="126"/>
      <c r="AIZ123" s="126"/>
      <c r="AJA123" s="126"/>
      <c r="AJB123" s="126"/>
      <c r="AJC123" s="126"/>
      <c r="AJD123" s="126"/>
      <c r="AJE123" s="126"/>
      <c r="AJF123" s="126"/>
      <c r="AJG123" s="126"/>
      <c r="AJH123" s="126"/>
      <c r="AJI123" s="126"/>
      <c r="AJJ123" s="126"/>
      <c r="AJK123" s="126"/>
      <c r="AJL123" s="126"/>
      <c r="AJM123" s="126"/>
      <c r="AJN123" s="126"/>
      <c r="AJO123" s="126"/>
      <c r="AJP123" s="126"/>
      <c r="AJQ123" s="126"/>
      <c r="AJR123" s="126"/>
      <c r="AJS123" s="126"/>
      <c r="AJT123" s="126"/>
      <c r="AJU123" s="126"/>
      <c r="AJV123" s="126"/>
      <c r="AJW123" s="126"/>
      <c r="AJX123" s="126"/>
      <c r="AJY123" s="126"/>
      <c r="AJZ123" s="126"/>
      <c r="AKA123" s="126"/>
      <c r="AKB123" s="126"/>
      <c r="AKC123" s="126"/>
      <c r="AKD123" s="126"/>
      <c r="AKE123" s="126"/>
      <c r="AKF123" s="126"/>
      <c r="AKG123" s="126"/>
      <c r="AKH123" s="126"/>
      <c r="AKI123" s="126"/>
      <c r="AKJ123" s="126"/>
      <c r="AKK123" s="126"/>
      <c r="AKL123" s="126"/>
      <c r="AKM123" s="126"/>
      <c r="AKN123" s="126"/>
      <c r="AKO123" s="126"/>
      <c r="AKP123" s="126"/>
      <c r="AKQ123" s="126"/>
      <c r="AKR123" s="126"/>
      <c r="AKS123" s="126"/>
      <c r="AKT123" s="126"/>
      <c r="AKU123" s="126"/>
      <c r="AKV123" s="126"/>
      <c r="AKW123" s="126"/>
      <c r="AKX123" s="126"/>
      <c r="AKY123" s="126"/>
      <c r="AKZ123" s="126"/>
      <c r="ALA123" s="126"/>
      <c r="ALB123" s="126"/>
      <c r="ALC123" s="126"/>
      <c r="ALD123" s="126"/>
      <c r="ALE123" s="126"/>
      <c r="ALF123" s="126"/>
      <c r="ALG123" s="126"/>
      <c r="ALH123" s="126"/>
      <c r="ALI123" s="126"/>
      <c r="ALJ123" s="126"/>
      <c r="ALK123" s="126"/>
      <c r="ALL123" s="126"/>
      <c r="ALM123" s="126"/>
      <c r="ALN123" s="126"/>
      <c r="ALO123" s="126"/>
      <c r="ALP123" s="126"/>
      <c r="ALQ123" s="126"/>
      <c r="ALR123" s="126"/>
      <c r="ALS123" s="126"/>
      <c r="ALT123" s="126"/>
      <c r="ALU123" s="126"/>
      <c r="ALV123" s="126"/>
      <c r="ALW123" s="126"/>
      <c r="ALX123" s="126"/>
      <c r="ALY123" s="126"/>
      <c r="ALZ123" s="126"/>
      <c r="AMA123" s="126"/>
      <c r="AMB123" s="126"/>
      <c r="AMC123" s="126"/>
      <c r="AMD123" s="126"/>
      <c r="AME123" s="126"/>
      <c r="AMF123" s="126"/>
      <c r="AMG123" s="126"/>
      <c r="AMH123" s="126"/>
      <c r="AMI123" s="126"/>
      <c r="AMJ123" s="126"/>
      <c r="AMK123" s="126"/>
      <c r="AML123" s="126"/>
      <c r="AMM123" s="126"/>
      <c r="AMN123" s="126"/>
      <c r="AMO123" s="126"/>
      <c r="AMP123" s="126"/>
      <c r="AMQ123" s="126"/>
      <c r="AMR123" s="126"/>
      <c r="AMS123" s="126"/>
      <c r="AMT123" s="126"/>
      <c r="AMU123" s="126"/>
      <c r="AMV123" s="126"/>
      <c r="AMW123" s="126"/>
      <c r="AMX123" s="126"/>
      <c r="AMY123" s="126"/>
      <c r="AMZ123" s="126"/>
      <c r="ANA123" s="126"/>
      <c r="ANB123" s="126"/>
      <c r="ANC123" s="126"/>
      <c r="AND123" s="126"/>
      <c r="ANE123" s="126"/>
      <c r="ANF123" s="126"/>
      <c r="ANG123" s="126"/>
      <c r="ANH123" s="126"/>
      <c r="ANI123" s="126"/>
      <c r="ANJ123" s="126"/>
      <c r="ANK123" s="126"/>
      <c r="ANL123" s="126"/>
      <c r="ANM123" s="126"/>
      <c r="ANN123" s="126"/>
      <c r="ANO123" s="126"/>
      <c r="ANP123" s="126"/>
      <c r="ANQ123" s="126"/>
      <c r="ANR123" s="126"/>
      <c r="ANS123" s="126"/>
      <c r="ANT123" s="126"/>
      <c r="ANU123" s="126"/>
      <c r="ANV123" s="126"/>
      <c r="ANW123" s="126"/>
      <c r="ANX123" s="126"/>
      <c r="ANY123" s="126"/>
      <c r="ANZ123" s="126"/>
      <c r="AOA123" s="126"/>
      <c r="AOB123" s="126"/>
      <c r="AOC123" s="126"/>
      <c r="AOD123" s="126"/>
      <c r="AOE123" s="126"/>
      <c r="AOF123" s="126"/>
      <c r="AOG123" s="126"/>
      <c r="AOH123" s="126"/>
      <c r="AOI123" s="126"/>
      <c r="AOJ123" s="126"/>
      <c r="AOK123" s="126"/>
      <c r="AOL123" s="126"/>
      <c r="AOM123" s="126"/>
      <c r="AON123" s="126"/>
      <c r="AOO123" s="126"/>
      <c r="AOP123" s="126"/>
      <c r="AOQ123" s="126"/>
      <c r="AOR123" s="126"/>
      <c r="AOS123" s="126"/>
      <c r="AOT123" s="126"/>
      <c r="AOU123" s="126"/>
      <c r="AOV123" s="126"/>
      <c r="AOW123" s="126"/>
      <c r="AOX123" s="126"/>
      <c r="AOY123" s="126"/>
      <c r="AOZ123" s="126"/>
      <c r="APA123" s="126"/>
      <c r="APB123" s="126"/>
      <c r="APC123" s="126"/>
      <c r="APD123" s="126"/>
      <c r="APE123" s="126"/>
      <c r="APF123" s="126"/>
      <c r="APG123" s="126"/>
      <c r="APH123" s="126"/>
      <c r="API123" s="126"/>
      <c r="APJ123" s="126"/>
      <c r="APK123" s="126"/>
      <c r="APL123" s="126"/>
      <c r="APM123" s="126"/>
      <c r="APN123" s="126"/>
      <c r="APO123" s="126"/>
      <c r="APP123" s="126"/>
      <c r="APQ123" s="126"/>
      <c r="APR123" s="126"/>
      <c r="APS123" s="126"/>
      <c r="APT123" s="126"/>
      <c r="APU123" s="126"/>
      <c r="APV123" s="126"/>
      <c r="APW123" s="126"/>
      <c r="APX123" s="126"/>
      <c r="APY123" s="126"/>
      <c r="APZ123" s="126"/>
      <c r="AQA123" s="126"/>
      <c r="AQB123" s="126"/>
      <c r="AQC123" s="126"/>
      <c r="AQD123" s="126"/>
      <c r="AQE123" s="126"/>
      <c r="AQF123" s="126"/>
      <c r="AQG123" s="126"/>
      <c r="AQH123" s="126"/>
      <c r="AQI123" s="126"/>
      <c r="AQJ123" s="126"/>
      <c r="AQK123" s="126"/>
      <c r="AQL123" s="126"/>
      <c r="AQM123" s="126"/>
      <c r="AQN123" s="126"/>
      <c r="AQO123" s="126"/>
      <c r="AQP123" s="126"/>
      <c r="AQQ123" s="126"/>
      <c r="AQR123" s="126"/>
      <c r="AQS123" s="126"/>
      <c r="AQT123" s="126"/>
      <c r="AQU123" s="126"/>
      <c r="AQV123" s="126"/>
      <c r="AQW123" s="126"/>
      <c r="AQX123" s="126"/>
      <c r="AQY123" s="126"/>
      <c r="AQZ123" s="126"/>
      <c r="ARA123" s="126"/>
      <c r="ARB123" s="126"/>
      <c r="ARC123" s="126"/>
      <c r="ARD123" s="126"/>
      <c r="ARE123" s="126"/>
      <c r="ARF123" s="126"/>
      <c r="ARG123" s="126"/>
      <c r="ARH123" s="126"/>
      <c r="ARI123" s="126"/>
      <c r="ARJ123" s="126"/>
      <c r="ARK123" s="126"/>
      <c r="ARL123" s="126"/>
      <c r="ARM123" s="126"/>
      <c r="ARN123" s="126"/>
      <c r="ARO123" s="126"/>
      <c r="ARP123" s="126"/>
      <c r="ARQ123" s="126"/>
      <c r="ARR123" s="126"/>
      <c r="ARS123" s="126"/>
      <c r="ART123" s="126"/>
      <c r="ARU123" s="126"/>
      <c r="ARV123" s="126"/>
      <c r="ARW123" s="126"/>
      <c r="ARX123" s="126"/>
      <c r="ARY123" s="126"/>
      <c r="ARZ123" s="126"/>
      <c r="ASA123" s="126"/>
      <c r="ASB123" s="126"/>
      <c r="ASC123" s="126"/>
      <c r="ASD123" s="126"/>
      <c r="ASE123" s="126"/>
      <c r="ASF123" s="126"/>
      <c r="ASG123" s="126"/>
      <c r="ASH123" s="126"/>
      <c r="ASI123" s="126"/>
      <c r="ASJ123" s="126"/>
      <c r="ASK123" s="126"/>
      <c r="ASL123" s="126"/>
      <c r="ASM123" s="126"/>
      <c r="ASN123" s="126"/>
      <c r="ASO123" s="126"/>
      <c r="ASP123" s="126"/>
      <c r="ASQ123" s="126"/>
      <c r="ASR123" s="126"/>
      <c r="ASS123" s="126"/>
      <c r="AST123" s="126"/>
      <c r="ASU123" s="126"/>
      <c r="ASV123" s="126"/>
      <c r="ASW123" s="126"/>
      <c r="ASX123" s="126"/>
      <c r="ASY123" s="126"/>
      <c r="ASZ123" s="126"/>
      <c r="ATA123" s="126"/>
      <c r="ATB123" s="126"/>
      <c r="ATC123" s="126"/>
      <c r="ATD123" s="126"/>
      <c r="ATE123" s="126"/>
      <c r="ATF123" s="126"/>
      <c r="ATG123" s="126"/>
      <c r="ATH123" s="126"/>
      <c r="ATI123" s="126"/>
      <c r="ATJ123" s="126"/>
      <c r="ATK123" s="126"/>
      <c r="ATL123" s="126"/>
      <c r="ATM123" s="126"/>
      <c r="ATN123" s="126"/>
      <c r="ATO123" s="126"/>
      <c r="ATP123" s="126"/>
      <c r="ATQ123" s="126"/>
      <c r="ATR123" s="126"/>
      <c r="ATS123" s="126"/>
      <c r="ATT123" s="126"/>
      <c r="ATU123" s="126"/>
      <c r="ATV123" s="126"/>
      <c r="ATW123" s="126"/>
      <c r="ATX123" s="126"/>
      <c r="ATY123" s="126"/>
      <c r="ATZ123" s="126"/>
      <c r="AUA123" s="126"/>
      <c r="AUB123" s="126"/>
      <c r="AUC123" s="126"/>
      <c r="AUD123" s="126"/>
      <c r="AUE123" s="126"/>
      <c r="AUF123" s="126"/>
      <c r="AUG123" s="126"/>
      <c r="AUH123" s="126"/>
      <c r="AUI123" s="126"/>
      <c r="AUJ123" s="126"/>
      <c r="AUK123" s="126"/>
      <c r="AUL123" s="126"/>
      <c r="AUM123" s="126"/>
      <c r="AUN123" s="126"/>
      <c r="AUO123" s="126"/>
      <c r="AUP123" s="126"/>
      <c r="AUQ123" s="126"/>
      <c r="AUR123" s="126"/>
      <c r="AUS123" s="126"/>
      <c r="AUT123" s="126"/>
      <c r="AUU123" s="126"/>
      <c r="AUV123" s="126"/>
      <c r="AUW123" s="126"/>
      <c r="AUX123" s="126"/>
      <c r="AUY123" s="126"/>
      <c r="AUZ123" s="126"/>
      <c r="AVA123" s="126"/>
      <c r="AVB123" s="126"/>
      <c r="AVC123" s="126"/>
      <c r="AVD123" s="126"/>
      <c r="AVE123" s="126"/>
      <c r="AVF123" s="126"/>
      <c r="AVG123" s="126"/>
      <c r="AVH123" s="126"/>
      <c r="AVI123" s="126"/>
      <c r="AVJ123" s="126"/>
      <c r="AVK123" s="126"/>
      <c r="AVL123" s="126"/>
      <c r="AVM123" s="126"/>
      <c r="AVN123" s="126"/>
      <c r="AVO123" s="126"/>
      <c r="AVP123" s="126"/>
      <c r="AVQ123" s="126"/>
      <c r="AVR123" s="126"/>
      <c r="AVS123" s="126"/>
      <c r="AVT123" s="126"/>
      <c r="AVU123" s="126"/>
      <c r="AVV123" s="126"/>
      <c r="AVW123" s="126"/>
      <c r="AVX123" s="126"/>
      <c r="AVY123" s="126"/>
      <c r="AVZ123" s="126"/>
      <c r="AWA123" s="126"/>
      <c r="AWB123" s="126"/>
      <c r="AWC123" s="126"/>
      <c r="AWD123" s="126"/>
      <c r="AWE123" s="126"/>
      <c r="AWF123" s="126"/>
      <c r="AWG123" s="126"/>
      <c r="AWH123" s="126"/>
      <c r="AWI123" s="126"/>
      <c r="AWJ123" s="126"/>
      <c r="AWK123" s="126"/>
      <c r="AWL123" s="126"/>
      <c r="AWM123" s="126"/>
      <c r="AWN123" s="126"/>
      <c r="AWO123" s="126"/>
      <c r="AWP123" s="126"/>
      <c r="AWQ123" s="126"/>
      <c r="AWR123" s="126"/>
      <c r="AWS123" s="126"/>
      <c r="AWT123" s="126"/>
      <c r="AWU123" s="126"/>
      <c r="AWV123" s="126"/>
      <c r="AWW123" s="126"/>
      <c r="AWX123" s="126"/>
      <c r="AWY123" s="126"/>
      <c r="AWZ123" s="126"/>
      <c r="AXA123" s="126"/>
      <c r="AXB123" s="126"/>
      <c r="AXC123" s="126"/>
      <c r="AXD123" s="126"/>
      <c r="AXE123" s="126"/>
      <c r="AXF123" s="126"/>
      <c r="AXG123" s="126"/>
      <c r="AXH123" s="126"/>
      <c r="AXI123" s="126"/>
      <c r="AXJ123" s="126"/>
      <c r="AXK123" s="126"/>
      <c r="AXL123" s="126"/>
      <c r="AXM123" s="126"/>
      <c r="AXN123" s="126"/>
      <c r="AXO123" s="126"/>
      <c r="AXP123" s="126"/>
      <c r="AXQ123" s="126"/>
      <c r="AXR123" s="126"/>
      <c r="AXS123" s="126"/>
      <c r="AXT123" s="126"/>
      <c r="AXU123" s="126"/>
      <c r="AXV123" s="126"/>
      <c r="AXW123" s="126"/>
      <c r="AXX123" s="126"/>
      <c r="AXY123" s="126"/>
      <c r="AXZ123" s="126"/>
      <c r="AYA123" s="126"/>
      <c r="AYB123" s="126"/>
      <c r="AYC123" s="126"/>
      <c r="AYD123" s="126"/>
      <c r="AYE123" s="126"/>
      <c r="AYF123" s="126"/>
      <c r="AYG123" s="126"/>
      <c r="AYH123" s="126"/>
      <c r="AYI123" s="126"/>
      <c r="AYJ123" s="126"/>
      <c r="AYK123" s="126"/>
      <c r="AYL123" s="126"/>
      <c r="AYM123" s="126"/>
      <c r="AYN123" s="126"/>
      <c r="AYO123" s="126"/>
      <c r="AYP123" s="126"/>
      <c r="AYQ123" s="126"/>
      <c r="AYR123" s="126"/>
      <c r="AYS123" s="126"/>
      <c r="AYT123" s="126"/>
      <c r="AYU123" s="126"/>
      <c r="AYV123" s="126"/>
      <c r="AYW123" s="126"/>
      <c r="AYX123" s="126"/>
      <c r="AYY123" s="126"/>
      <c r="AYZ123" s="126"/>
      <c r="AZA123" s="126"/>
      <c r="AZB123" s="126"/>
      <c r="AZC123" s="126"/>
      <c r="AZD123" s="126"/>
      <c r="AZE123" s="126"/>
      <c r="AZF123" s="126"/>
      <c r="AZG123" s="126"/>
      <c r="AZH123" s="126"/>
      <c r="AZI123" s="126"/>
      <c r="AZJ123" s="126"/>
      <c r="AZK123" s="126"/>
      <c r="AZL123" s="126"/>
      <c r="AZM123" s="126"/>
      <c r="AZN123" s="126"/>
      <c r="AZO123" s="126"/>
      <c r="AZP123" s="126"/>
      <c r="AZQ123" s="126"/>
      <c r="AZR123" s="126"/>
      <c r="AZS123" s="126"/>
      <c r="AZT123" s="126"/>
      <c r="AZU123" s="126"/>
      <c r="AZV123" s="126"/>
      <c r="AZW123" s="126"/>
      <c r="AZX123" s="126"/>
      <c r="AZY123" s="126"/>
      <c r="AZZ123" s="126"/>
      <c r="BAA123" s="126"/>
      <c r="BAB123" s="126"/>
      <c r="BAC123" s="126"/>
      <c r="BAD123" s="126"/>
      <c r="BAE123" s="126"/>
      <c r="BAF123" s="126"/>
      <c r="BAG123" s="126"/>
      <c r="BAH123" s="126"/>
      <c r="BAI123" s="126"/>
      <c r="BAJ123" s="126"/>
      <c r="BAK123" s="126"/>
      <c r="BAL123" s="126"/>
      <c r="BAM123" s="126"/>
      <c r="BAN123" s="126"/>
      <c r="BAO123" s="126"/>
      <c r="BAP123" s="126"/>
      <c r="BAQ123" s="126"/>
      <c r="BAR123" s="126"/>
      <c r="BAS123" s="126"/>
      <c r="BAT123" s="126"/>
      <c r="BAU123" s="126"/>
      <c r="BAV123" s="126"/>
      <c r="BAW123" s="126"/>
      <c r="BAX123" s="126"/>
      <c r="BAY123" s="126"/>
      <c r="BAZ123" s="126"/>
      <c r="BBA123" s="126"/>
      <c r="BBB123" s="126"/>
      <c r="BBC123" s="126"/>
      <c r="BBD123" s="126"/>
      <c r="BBE123" s="126"/>
      <c r="BBF123" s="126"/>
      <c r="BBG123" s="126"/>
      <c r="BBH123" s="126"/>
      <c r="BBI123" s="126"/>
      <c r="BBJ123" s="126"/>
      <c r="BBK123" s="126"/>
      <c r="BBL123" s="126"/>
      <c r="BBM123" s="126"/>
      <c r="BBN123" s="126"/>
      <c r="BBO123" s="126"/>
      <c r="BBP123" s="126"/>
      <c r="BBQ123" s="126"/>
      <c r="BBR123" s="126"/>
      <c r="BBS123" s="126"/>
      <c r="BBT123" s="126"/>
      <c r="BBU123" s="126"/>
      <c r="BBV123" s="126"/>
      <c r="BBW123" s="126"/>
      <c r="BBX123" s="126"/>
      <c r="BBY123" s="126"/>
      <c r="BBZ123" s="126"/>
      <c r="BCA123" s="126"/>
      <c r="BCB123" s="126"/>
      <c r="BCC123" s="126"/>
      <c r="BCD123" s="126"/>
      <c r="BCE123" s="126"/>
      <c r="BCF123" s="126"/>
      <c r="BCG123" s="126"/>
      <c r="BCH123" s="126"/>
      <c r="BCI123" s="126"/>
      <c r="BCJ123" s="126"/>
      <c r="BCK123" s="126"/>
      <c r="BCL123" s="126"/>
      <c r="BCM123" s="126"/>
      <c r="BCN123" s="126"/>
      <c r="BCO123" s="126"/>
      <c r="BCP123" s="126"/>
      <c r="BCQ123" s="126"/>
      <c r="BCR123" s="126"/>
      <c r="BCS123" s="126"/>
      <c r="BCT123" s="126"/>
      <c r="BCU123" s="126"/>
      <c r="BCV123" s="126"/>
      <c r="BCW123" s="126"/>
      <c r="BCX123" s="126"/>
      <c r="BCY123" s="126"/>
      <c r="BCZ123" s="126"/>
      <c r="BDA123" s="126"/>
      <c r="BDB123" s="126"/>
      <c r="BDC123" s="126"/>
      <c r="BDD123" s="126"/>
      <c r="BDE123" s="126"/>
      <c r="BDF123" s="126"/>
      <c r="BDG123" s="126"/>
      <c r="BDH123" s="126"/>
      <c r="BDI123" s="126"/>
      <c r="BDJ123" s="126"/>
      <c r="BDK123" s="126"/>
      <c r="BDL123" s="126"/>
      <c r="BDM123" s="126"/>
      <c r="BDN123" s="126"/>
      <c r="BDO123" s="126"/>
      <c r="BDP123" s="126"/>
      <c r="BDQ123" s="126"/>
      <c r="BDR123" s="126"/>
      <c r="BDS123" s="126"/>
      <c r="BDT123" s="126"/>
      <c r="BDU123" s="126"/>
      <c r="BDV123" s="126"/>
      <c r="BDW123" s="126"/>
      <c r="BDX123" s="126"/>
      <c r="BDY123" s="126"/>
      <c r="BDZ123" s="126"/>
      <c r="BEA123" s="126"/>
      <c r="BEB123" s="126"/>
      <c r="BEC123" s="126"/>
      <c r="BED123" s="126"/>
      <c r="BEE123" s="126"/>
      <c r="BEF123" s="126"/>
      <c r="BEG123" s="126"/>
      <c r="BEH123" s="126"/>
      <c r="BEI123" s="126"/>
      <c r="BEJ123" s="126"/>
      <c r="BEK123" s="126"/>
      <c r="BEL123" s="126"/>
      <c r="BEM123" s="126"/>
      <c r="BEN123" s="126"/>
      <c r="BEO123" s="126"/>
      <c r="BEP123" s="126"/>
      <c r="BEQ123" s="126"/>
      <c r="BER123" s="126"/>
      <c r="BES123" s="126"/>
      <c r="BET123" s="126"/>
      <c r="BEU123" s="126"/>
      <c r="BEV123" s="126"/>
      <c r="BEW123" s="126"/>
      <c r="BEX123" s="126"/>
      <c r="BEY123" s="126"/>
      <c r="BEZ123" s="126"/>
      <c r="BFA123" s="126"/>
      <c r="BFB123" s="126"/>
      <c r="BFC123" s="126"/>
      <c r="BFD123" s="126"/>
      <c r="BFE123" s="126"/>
      <c r="BFF123" s="126"/>
      <c r="BFG123" s="126"/>
      <c r="BFH123" s="126"/>
      <c r="BFI123" s="126"/>
      <c r="BFJ123" s="126"/>
      <c r="BFK123" s="126"/>
      <c r="BFL123" s="126"/>
      <c r="BFM123" s="126"/>
      <c r="BFN123" s="126"/>
      <c r="BFO123" s="126"/>
      <c r="BFP123" s="126"/>
      <c r="BFQ123" s="126"/>
      <c r="BFR123" s="126"/>
      <c r="BFS123" s="126"/>
      <c r="BFT123" s="126"/>
      <c r="BFU123" s="126"/>
      <c r="BFV123" s="126"/>
      <c r="BFW123" s="126"/>
      <c r="BFX123" s="126"/>
      <c r="BFY123" s="126"/>
      <c r="BFZ123" s="126"/>
      <c r="BGA123" s="126"/>
      <c r="BGB123" s="126"/>
      <c r="BGC123" s="126"/>
      <c r="BGD123" s="126"/>
      <c r="BGE123" s="126"/>
      <c r="BGF123" s="126"/>
      <c r="BGG123" s="126"/>
      <c r="BGH123" s="126"/>
      <c r="BGI123" s="126"/>
      <c r="BGJ123" s="126"/>
      <c r="BGK123" s="126"/>
      <c r="BGL123" s="126"/>
      <c r="BGM123" s="126"/>
      <c r="BGN123" s="126"/>
      <c r="BGO123" s="126"/>
      <c r="BGP123" s="126"/>
      <c r="BGQ123" s="126"/>
      <c r="BGR123" s="126"/>
      <c r="BGS123" s="126"/>
      <c r="BGT123" s="126"/>
      <c r="BGU123" s="126"/>
      <c r="BGV123" s="126"/>
      <c r="BGW123" s="126"/>
      <c r="BGX123" s="126"/>
      <c r="BGY123" s="126"/>
      <c r="BGZ123" s="126"/>
      <c r="BHA123" s="126"/>
      <c r="BHB123" s="126"/>
      <c r="BHC123" s="126"/>
      <c r="BHD123" s="126"/>
      <c r="BHE123" s="126"/>
      <c r="BHF123" s="126"/>
      <c r="BHG123" s="126"/>
      <c r="BHH123" s="126"/>
      <c r="BHI123" s="126"/>
      <c r="BHJ123" s="126"/>
      <c r="BHK123" s="126"/>
      <c r="BHL123" s="126"/>
      <c r="BHM123" s="126"/>
      <c r="BHN123" s="126"/>
      <c r="BHO123" s="126"/>
      <c r="BHP123" s="126"/>
      <c r="BHQ123" s="126"/>
      <c r="BHR123" s="126"/>
      <c r="BHS123" s="126"/>
      <c r="BHT123" s="126"/>
      <c r="BHU123" s="126"/>
      <c r="BHV123" s="126"/>
      <c r="BHW123" s="126"/>
      <c r="BHX123" s="126"/>
      <c r="BHY123" s="126"/>
      <c r="BHZ123" s="126"/>
      <c r="BIA123" s="126"/>
      <c r="BIB123" s="126"/>
      <c r="BIC123" s="126"/>
      <c r="BID123" s="126"/>
      <c r="BIE123" s="126"/>
      <c r="BIF123" s="126"/>
      <c r="BIG123" s="126"/>
      <c r="BIH123" s="126"/>
      <c r="BII123" s="126"/>
      <c r="BIJ123" s="126"/>
      <c r="BIK123" s="126"/>
      <c r="BIL123" s="126"/>
      <c r="BIM123" s="126"/>
      <c r="BIN123" s="126"/>
      <c r="BIO123" s="126"/>
      <c r="BIP123" s="126"/>
      <c r="BIQ123" s="126"/>
      <c r="BIR123" s="126"/>
      <c r="BIS123" s="126"/>
      <c r="BIT123" s="126"/>
      <c r="BIU123" s="126"/>
      <c r="BIV123" s="126"/>
      <c r="BIW123" s="126"/>
      <c r="BIX123" s="126"/>
      <c r="BIY123" s="126"/>
      <c r="BIZ123" s="126"/>
      <c r="BJA123" s="126"/>
      <c r="BJB123" s="126"/>
      <c r="BJC123" s="126"/>
      <c r="BJD123" s="126"/>
      <c r="BJE123" s="126"/>
      <c r="BJF123" s="126"/>
      <c r="BJG123" s="126"/>
      <c r="BJH123" s="126"/>
      <c r="BJI123" s="126"/>
      <c r="BJJ123" s="126"/>
      <c r="BJK123" s="126"/>
      <c r="BJL123" s="126"/>
      <c r="BJM123" s="126"/>
      <c r="BJN123" s="126"/>
      <c r="BJO123" s="126"/>
      <c r="BJP123" s="126"/>
      <c r="BJQ123" s="126"/>
      <c r="BJR123" s="126"/>
      <c r="BJS123" s="126"/>
      <c r="BJT123" s="126"/>
      <c r="BJU123" s="126"/>
      <c r="BJV123" s="126"/>
      <c r="BJW123" s="126"/>
      <c r="BJX123" s="126"/>
      <c r="BJY123" s="126"/>
      <c r="BJZ123" s="126"/>
      <c r="BKA123" s="126"/>
      <c r="BKB123" s="126"/>
      <c r="BKC123" s="126"/>
      <c r="BKD123" s="126"/>
      <c r="BKE123" s="126"/>
      <c r="BKF123" s="126"/>
      <c r="BKG123" s="126"/>
      <c r="BKH123" s="126"/>
      <c r="BKI123" s="126"/>
      <c r="BKJ123" s="126"/>
      <c r="BKK123" s="126"/>
      <c r="BKL123" s="126"/>
      <c r="BKM123" s="126"/>
      <c r="BKN123" s="126"/>
      <c r="BKO123" s="126"/>
      <c r="BKP123" s="126"/>
      <c r="BKQ123" s="126"/>
      <c r="BKR123" s="126"/>
      <c r="BKS123" s="126"/>
      <c r="BKT123" s="126"/>
      <c r="BKU123" s="126"/>
      <c r="BKV123" s="126"/>
      <c r="BKW123" s="126"/>
      <c r="BKX123" s="126"/>
      <c r="BKY123" s="126"/>
      <c r="BKZ123" s="126"/>
      <c r="BLA123" s="126"/>
      <c r="BLB123" s="126"/>
      <c r="BLC123" s="126"/>
      <c r="BLD123" s="126"/>
      <c r="BLE123" s="126"/>
      <c r="BLF123" s="126"/>
      <c r="BLG123" s="126"/>
      <c r="BLH123" s="126"/>
      <c r="BLI123" s="126"/>
      <c r="BLJ123" s="126"/>
      <c r="BLK123" s="126"/>
      <c r="BLL123" s="126"/>
      <c r="BLM123" s="126"/>
      <c r="BLN123" s="126"/>
      <c r="BLO123" s="126"/>
      <c r="BLP123" s="126"/>
      <c r="BLQ123" s="126"/>
      <c r="BLR123" s="126"/>
      <c r="BLS123" s="126"/>
      <c r="BLT123" s="126"/>
      <c r="BLU123" s="126"/>
      <c r="BLV123" s="126"/>
      <c r="BLW123" s="126"/>
      <c r="BLX123" s="126"/>
      <c r="BLY123" s="126"/>
      <c r="BLZ123" s="126"/>
      <c r="BMA123" s="126"/>
      <c r="BMB123" s="126"/>
      <c r="BMC123" s="126"/>
      <c r="BMD123" s="126"/>
      <c r="BME123" s="126"/>
      <c r="BMF123" s="126"/>
      <c r="BMG123" s="126"/>
      <c r="BMH123" s="126"/>
      <c r="BMI123" s="126"/>
      <c r="BMJ123" s="126"/>
      <c r="BMK123" s="126"/>
      <c r="BML123" s="126"/>
      <c r="BMM123" s="126"/>
      <c r="BMN123" s="126"/>
      <c r="BMO123" s="126"/>
      <c r="BMP123" s="126"/>
      <c r="BMQ123" s="126"/>
      <c r="BMR123" s="126"/>
      <c r="BMS123" s="126"/>
      <c r="BMT123" s="126"/>
      <c r="BMU123" s="126"/>
      <c r="BMV123" s="126"/>
      <c r="BMW123" s="126"/>
      <c r="BMX123" s="126"/>
      <c r="BMY123" s="126"/>
      <c r="BMZ123" s="126"/>
      <c r="BNA123" s="126"/>
      <c r="BNB123" s="126"/>
      <c r="BNC123" s="126"/>
      <c r="BND123" s="126"/>
      <c r="BNE123" s="126"/>
      <c r="BNF123" s="126"/>
      <c r="BNG123" s="126"/>
      <c r="BNH123" s="126"/>
      <c r="BNI123" s="126"/>
      <c r="BNJ123" s="126"/>
      <c r="BNK123" s="126"/>
      <c r="BNL123" s="126"/>
      <c r="BNM123" s="126"/>
      <c r="BNN123" s="126"/>
      <c r="BNO123" s="126"/>
      <c r="BNP123" s="126"/>
      <c r="BNQ123" s="126"/>
      <c r="BNR123" s="126"/>
      <c r="BNS123" s="126"/>
      <c r="BNT123" s="126"/>
      <c r="BNU123" s="126"/>
      <c r="BNV123" s="126"/>
      <c r="BNW123" s="126"/>
      <c r="BNX123" s="126"/>
      <c r="BNY123" s="126"/>
      <c r="BNZ123" s="126"/>
      <c r="BOA123" s="126"/>
      <c r="BOB123" s="126"/>
      <c r="BOC123" s="126"/>
      <c r="BOD123" s="126"/>
      <c r="BOE123" s="126"/>
      <c r="BOF123" s="126"/>
      <c r="BOG123" s="126"/>
      <c r="BOH123" s="126"/>
      <c r="BOI123" s="126"/>
      <c r="BOJ123" s="126"/>
      <c r="BOK123" s="126"/>
      <c r="BOL123" s="126"/>
      <c r="BOM123" s="126"/>
      <c r="BON123" s="126"/>
      <c r="BOO123" s="126"/>
      <c r="BOP123" s="126"/>
      <c r="BOQ123" s="126"/>
      <c r="BOR123" s="126"/>
      <c r="BOS123" s="126"/>
      <c r="BOT123" s="126"/>
      <c r="BOU123" s="126"/>
      <c r="BOV123" s="126"/>
      <c r="BOW123" s="126"/>
      <c r="BOX123" s="126"/>
      <c r="BOY123" s="126"/>
      <c r="BOZ123" s="126"/>
      <c r="BPA123" s="126"/>
      <c r="BPB123" s="126"/>
      <c r="BPC123" s="126"/>
      <c r="BPD123" s="126"/>
      <c r="BPE123" s="126"/>
      <c r="BPF123" s="126"/>
      <c r="BPG123" s="126"/>
      <c r="BPH123" s="126"/>
      <c r="BPI123" s="126"/>
      <c r="BPJ123" s="126"/>
      <c r="BPK123" s="126"/>
      <c r="BPL123" s="126"/>
      <c r="BPM123" s="126"/>
      <c r="BPN123" s="126"/>
      <c r="BPO123" s="126"/>
      <c r="BPP123" s="126"/>
      <c r="BPQ123" s="126"/>
      <c r="BPR123" s="126"/>
      <c r="BPS123" s="126"/>
      <c r="BPT123" s="126"/>
      <c r="BPU123" s="126"/>
      <c r="BPV123" s="126"/>
      <c r="BPW123" s="126"/>
      <c r="BPX123" s="126"/>
      <c r="BPY123" s="126"/>
      <c r="BPZ123" s="126"/>
      <c r="BQA123" s="126"/>
      <c r="BQB123" s="126"/>
      <c r="BQC123" s="126"/>
      <c r="BQD123" s="126"/>
      <c r="BQE123" s="126"/>
      <c r="BQF123" s="126"/>
      <c r="BQG123" s="126"/>
      <c r="BQH123" s="126"/>
      <c r="BQI123" s="126"/>
      <c r="BQJ123" s="126"/>
      <c r="BQK123" s="126"/>
      <c r="BQL123" s="126"/>
      <c r="BQM123" s="126"/>
      <c r="BQN123" s="126"/>
      <c r="BQO123" s="126"/>
      <c r="BQP123" s="126"/>
      <c r="BQQ123" s="126"/>
      <c r="BQR123" s="126"/>
      <c r="BQS123" s="126"/>
      <c r="BQT123" s="126"/>
      <c r="BQU123" s="126"/>
      <c r="BQV123" s="126"/>
      <c r="BQW123" s="126"/>
      <c r="BQX123" s="126"/>
      <c r="BQY123" s="126"/>
      <c r="BQZ123" s="126"/>
      <c r="BRA123" s="126"/>
      <c r="BRB123" s="126"/>
      <c r="BRC123" s="126"/>
      <c r="BRD123" s="126"/>
      <c r="BRE123" s="126"/>
      <c r="BRF123" s="126"/>
      <c r="BRG123" s="126"/>
      <c r="BRH123" s="126"/>
      <c r="BRI123" s="126"/>
      <c r="BRJ123" s="126"/>
      <c r="BRK123" s="126"/>
      <c r="BRL123" s="126"/>
      <c r="BRM123" s="126"/>
      <c r="BRN123" s="126"/>
      <c r="BRO123" s="126"/>
      <c r="BRP123" s="126"/>
      <c r="BRQ123" s="126"/>
      <c r="BRR123" s="126"/>
      <c r="BRS123" s="126"/>
      <c r="BRT123" s="126"/>
      <c r="BRU123" s="126"/>
      <c r="BRV123" s="126"/>
      <c r="BRW123" s="126"/>
      <c r="BRX123" s="126"/>
      <c r="BRY123" s="126"/>
      <c r="BRZ123" s="126"/>
      <c r="BSA123" s="126"/>
      <c r="BSB123" s="126"/>
      <c r="BSC123" s="126"/>
      <c r="BSD123" s="126"/>
      <c r="BSE123" s="126"/>
      <c r="BSF123" s="126"/>
      <c r="BSG123" s="126"/>
      <c r="BSH123" s="126"/>
      <c r="BSI123" s="126"/>
      <c r="BSJ123" s="126"/>
      <c r="BSK123" s="126"/>
      <c r="BSL123" s="126"/>
      <c r="BSM123" s="126"/>
      <c r="BSN123" s="126"/>
      <c r="BSO123" s="126"/>
      <c r="BSP123" s="126"/>
      <c r="BSQ123" s="126"/>
      <c r="BSR123" s="126"/>
      <c r="BSS123" s="126"/>
      <c r="BST123" s="126"/>
      <c r="BSU123" s="126"/>
      <c r="BSV123" s="126"/>
      <c r="BSW123" s="126"/>
      <c r="BSX123" s="126"/>
      <c r="BSY123" s="126"/>
      <c r="BSZ123" s="126"/>
      <c r="BTA123" s="126"/>
      <c r="BTB123" s="126"/>
      <c r="BTC123" s="126"/>
      <c r="BTD123" s="126"/>
      <c r="BTE123" s="126"/>
      <c r="BTF123" s="126"/>
      <c r="BTG123" s="126"/>
      <c r="BTH123" s="126"/>
      <c r="BTI123" s="126"/>
      <c r="BTJ123" s="126"/>
      <c r="BTK123" s="126"/>
      <c r="BTL123" s="126"/>
      <c r="BTM123" s="126"/>
      <c r="BTN123" s="126"/>
      <c r="BTO123" s="126"/>
      <c r="BTP123" s="126"/>
      <c r="BTQ123" s="126"/>
      <c r="BTR123" s="126"/>
      <c r="BTS123" s="126"/>
      <c r="BTT123" s="126"/>
      <c r="BTU123" s="126"/>
      <c r="BTV123" s="126"/>
      <c r="BTW123" s="126"/>
      <c r="BTX123" s="126"/>
      <c r="BTY123" s="126"/>
      <c r="BTZ123" s="126"/>
      <c r="BUA123" s="126"/>
      <c r="BUB123" s="126"/>
      <c r="BUC123" s="126"/>
      <c r="BUD123" s="126"/>
      <c r="BUE123" s="126"/>
      <c r="BUF123" s="126"/>
      <c r="BUG123" s="126"/>
      <c r="BUH123" s="126"/>
      <c r="BUI123" s="126"/>
      <c r="BUJ123" s="126"/>
      <c r="BUK123" s="126"/>
      <c r="BUL123" s="126"/>
      <c r="BUM123" s="126"/>
      <c r="BUN123" s="126"/>
      <c r="BUO123" s="126"/>
      <c r="BUP123" s="126"/>
      <c r="BUQ123" s="126"/>
      <c r="BUR123" s="126"/>
      <c r="BUS123" s="126"/>
      <c r="BUT123" s="126"/>
      <c r="BUU123" s="126"/>
      <c r="BUV123" s="126"/>
      <c r="BUW123" s="126"/>
      <c r="BUX123" s="126"/>
      <c r="BUY123" s="126"/>
      <c r="BUZ123" s="126"/>
      <c r="BVA123" s="126"/>
      <c r="BVB123" s="126"/>
      <c r="BVC123" s="126"/>
      <c r="BVD123" s="126"/>
      <c r="BVE123" s="126"/>
      <c r="BVF123" s="126"/>
      <c r="BVG123" s="126"/>
      <c r="BVH123" s="126"/>
      <c r="BVI123" s="126"/>
      <c r="BVJ123" s="126"/>
      <c r="BVK123" s="126"/>
      <c r="BVL123" s="126"/>
      <c r="BVM123" s="126"/>
      <c r="BVN123" s="126"/>
      <c r="BVO123" s="126"/>
      <c r="BVP123" s="126"/>
      <c r="BVQ123" s="126"/>
      <c r="BVR123" s="126"/>
      <c r="BVS123" s="126"/>
      <c r="BVT123" s="126"/>
      <c r="BVU123" s="126"/>
      <c r="BVV123" s="126"/>
      <c r="BVW123" s="126"/>
      <c r="BVX123" s="126"/>
      <c r="BVY123" s="126"/>
      <c r="BVZ123" s="126"/>
      <c r="BWA123" s="126"/>
      <c r="BWB123" s="126"/>
      <c r="BWC123" s="126"/>
      <c r="BWD123" s="126"/>
      <c r="BWE123" s="126"/>
      <c r="BWF123" s="126"/>
      <c r="BWG123" s="126"/>
      <c r="BWH123" s="126"/>
      <c r="BWI123" s="126"/>
      <c r="BWJ123" s="126"/>
      <c r="BWK123" s="126"/>
      <c r="BWL123" s="126"/>
      <c r="BWM123" s="126"/>
      <c r="BWN123" s="126"/>
      <c r="BWO123" s="126"/>
      <c r="BWP123" s="126"/>
      <c r="BWQ123" s="126"/>
      <c r="BWR123" s="126"/>
      <c r="BWS123" s="126"/>
      <c r="BWT123" s="126"/>
      <c r="BWU123" s="126"/>
      <c r="BWV123" s="126"/>
      <c r="BWW123" s="126"/>
      <c r="BWX123" s="126"/>
      <c r="BWY123" s="126"/>
      <c r="BWZ123" s="126"/>
      <c r="BXA123" s="126"/>
      <c r="BXB123" s="126"/>
      <c r="BXC123" s="126"/>
      <c r="BXD123" s="126"/>
      <c r="BXE123" s="126"/>
      <c r="BXF123" s="126"/>
      <c r="BXG123" s="126"/>
      <c r="BXH123" s="126"/>
      <c r="BXI123" s="126"/>
      <c r="BXJ123" s="126"/>
      <c r="BXK123" s="126"/>
      <c r="BXL123" s="126"/>
      <c r="BXM123" s="126"/>
      <c r="BXN123" s="126"/>
      <c r="BXO123" s="126"/>
      <c r="BXP123" s="126"/>
      <c r="BXQ123" s="126"/>
      <c r="BXR123" s="126"/>
      <c r="BXS123" s="126"/>
      <c r="BXT123" s="126"/>
      <c r="BXU123" s="126"/>
      <c r="BXV123" s="126"/>
      <c r="BXW123" s="126"/>
      <c r="BXX123" s="126"/>
      <c r="BXY123" s="126"/>
      <c r="BXZ123" s="126"/>
      <c r="BYA123" s="126"/>
      <c r="BYB123" s="126"/>
      <c r="BYC123" s="126"/>
      <c r="BYD123" s="126"/>
      <c r="BYE123" s="126"/>
      <c r="BYF123" s="126"/>
      <c r="BYG123" s="126"/>
      <c r="BYH123" s="126"/>
      <c r="BYI123" s="126"/>
      <c r="BYJ123" s="126"/>
      <c r="BYK123" s="126"/>
      <c r="BYL123" s="126"/>
      <c r="BYM123" s="126"/>
      <c r="BYN123" s="126"/>
      <c r="BYO123" s="126"/>
      <c r="BYP123" s="126"/>
      <c r="BYQ123" s="126"/>
      <c r="BYR123" s="126"/>
      <c r="BYS123" s="126"/>
      <c r="BYT123" s="126"/>
      <c r="BYU123" s="126"/>
      <c r="BYV123" s="126"/>
      <c r="BYW123" s="126"/>
      <c r="BYX123" s="126"/>
      <c r="BYY123" s="126"/>
      <c r="BYZ123" s="126"/>
      <c r="BZA123" s="126"/>
      <c r="BZB123" s="126"/>
      <c r="BZC123" s="126"/>
      <c r="BZD123" s="126"/>
      <c r="BZE123" s="126"/>
      <c r="BZF123" s="126"/>
      <c r="BZG123" s="126"/>
      <c r="BZH123" s="126"/>
      <c r="BZI123" s="126"/>
      <c r="BZJ123" s="126"/>
      <c r="BZK123" s="126"/>
      <c r="BZL123" s="126"/>
      <c r="BZM123" s="126"/>
      <c r="BZN123" s="126"/>
      <c r="BZO123" s="126"/>
      <c r="BZP123" s="126"/>
      <c r="BZQ123" s="126"/>
      <c r="BZR123" s="126"/>
      <c r="BZS123" s="126"/>
      <c r="BZT123" s="126"/>
      <c r="BZU123" s="126"/>
      <c r="BZV123" s="126"/>
      <c r="BZW123" s="126"/>
      <c r="BZX123" s="126"/>
      <c r="BZY123" s="126"/>
      <c r="BZZ123" s="126"/>
      <c r="CAA123" s="126"/>
      <c r="CAB123" s="126"/>
      <c r="CAC123" s="126"/>
      <c r="CAD123" s="126"/>
      <c r="CAE123" s="126"/>
      <c r="CAF123" s="126"/>
      <c r="CAG123" s="126"/>
      <c r="CAH123" s="126"/>
      <c r="CAI123" s="126"/>
      <c r="CAJ123" s="126"/>
      <c r="CAK123" s="126"/>
      <c r="CAL123" s="126"/>
      <c r="CAM123" s="126"/>
      <c r="CAN123" s="126"/>
      <c r="CAO123" s="126"/>
      <c r="CAP123" s="126"/>
      <c r="CAQ123" s="126"/>
      <c r="CAR123" s="126"/>
      <c r="CAS123" s="126"/>
      <c r="CAT123" s="126"/>
      <c r="CAU123" s="126"/>
      <c r="CAV123" s="126"/>
      <c r="CAW123" s="126"/>
      <c r="CAX123" s="126"/>
      <c r="CAY123" s="126"/>
      <c r="CAZ123" s="126"/>
      <c r="CBA123" s="126"/>
      <c r="CBB123" s="126"/>
      <c r="CBC123" s="126"/>
      <c r="CBD123" s="126"/>
      <c r="CBE123" s="126"/>
      <c r="CBF123" s="126"/>
      <c r="CBG123" s="126"/>
      <c r="CBH123" s="126"/>
      <c r="CBI123" s="126"/>
      <c r="CBJ123" s="126"/>
      <c r="CBK123" s="126"/>
      <c r="CBL123" s="126"/>
      <c r="CBM123" s="126"/>
      <c r="CBN123" s="126"/>
      <c r="CBO123" s="126"/>
      <c r="CBP123" s="126"/>
      <c r="CBQ123" s="126"/>
      <c r="CBR123" s="126"/>
      <c r="CBS123" s="126"/>
      <c r="CBT123" s="126"/>
      <c r="CBU123" s="126"/>
      <c r="CBV123" s="126"/>
      <c r="CBW123" s="126"/>
      <c r="CBX123" s="126"/>
      <c r="CBY123" s="126"/>
      <c r="CBZ123" s="126"/>
      <c r="CCA123" s="126"/>
      <c r="CCB123" s="126"/>
      <c r="CCC123" s="126"/>
      <c r="CCD123" s="126"/>
      <c r="CCE123" s="126"/>
      <c r="CCF123" s="126"/>
      <c r="CCG123" s="126"/>
      <c r="CCH123" s="126"/>
      <c r="CCI123" s="126"/>
      <c r="CCJ123" s="126"/>
      <c r="CCK123" s="126"/>
      <c r="CCL123" s="126"/>
      <c r="CCM123" s="126"/>
      <c r="CCN123" s="126"/>
      <c r="CCO123" s="126"/>
      <c r="CCP123" s="126"/>
      <c r="CCQ123" s="126"/>
      <c r="CCR123" s="126"/>
      <c r="CCS123" s="126"/>
      <c r="CCT123" s="126"/>
      <c r="CCU123" s="126"/>
      <c r="CCV123" s="126"/>
      <c r="CCW123" s="126"/>
      <c r="CCX123" s="126"/>
      <c r="CCY123" s="126"/>
      <c r="CCZ123" s="126"/>
      <c r="CDA123" s="126"/>
      <c r="CDB123" s="126"/>
      <c r="CDC123" s="126"/>
      <c r="CDD123" s="126"/>
      <c r="CDE123" s="126"/>
      <c r="CDF123" s="126"/>
      <c r="CDG123" s="126"/>
      <c r="CDH123" s="126"/>
      <c r="CDI123" s="126"/>
      <c r="CDJ123" s="126"/>
      <c r="CDK123" s="126"/>
      <c r="CDL123" s="126"/>
      <c r="CDM123" s="126"/>
      <c r="CDN123" s="126"/>
      <c r="CDO123" s="126"/>
      <c r="CDP123" s="126"/>
      <c r="CDQ123" s="126"/>
      <c r="CDR123" s="126"/>
      <c r="CDS123" s="126"/>
      <c r="CDT123" s="126"/>
      <c r="CDU123" s="126"/>
      <c r="CDV123" s="126"/>
      <c r="CDW123" s="126"/>
      <c r="CDX123" s="126"/>
      <c r="CDY123" s="126"/>
      <c r="CDZ123" s="126"/>
      <c r="CEA123" s="126"/>
      <c r="CEB123" s="126"/>
      <c r="CEC123" s="126"/>
      <c r="CED123" s="126"/>
      <c r="CEE123" s="126"/>
      <c r="CEF123" s="126"/>
      <c r="CEG123" s="126"/>
      <c r="CEH123" s="126"/>
      <c r="CEI123" s="126"/>
      <c r="CEJ123" s="126"/>
      <c r="CEK123" s="126"/>
      <c r="CEL123" s="126"/>
      <c r="CEM123" s="126"/>
      <c r="CEN123" s="126"/>
      <c r="CEO123" s="126"/>
      <c r="CEP123" s="126"/>
      <c r="CEQ123" s="126"/>
      <c r="CER123" s="126"/>
      <c r="CES123" s="126"/>
      <c r="CET123" s="126"/>
      <c r="CEU123" s="126"/>
      <c r="CEV123" s="126"/>
      <c r="CEW123" s="126"/>
      <c r="CEX123" s="126"/>
      <c r="CEY123" s="126"/>
      <c r="CEZ123" s="126"/>
      <c r="CFA123" s="126"/>
      <c r="CFB123" s="126"/>
      <c r="CFC123" s="126"/>
      <c r="CFD123" s="126"/>
      <c r="CFE123" s="126"/>
      <c r="CFF123" s="126"/>
      <c r="CFG123" s="126"/>
      <c r="CFH123" s="126"/>
      <c r="CFI123" s="126"/>
      <c r="CFJ123" s="126"/>
      <c r="CFK123" s="126"/>
      <c r="CFL123" s="126"/>
      <c r="CFM123" s="126"/>
      <c r="CFN123" s="126"/>
      <c r="CFO123" s="126"/>
      <c r="CFP123" s="126"/>
      <c r="CFQ123" s="126"/>
      <c r="CFR123" s="126"/>
      <c r="CFS123" s="126"/>
      <c r="CFT123" s="126"/>
      <c r="CFU123" s="126"/>
      <c r="CFV123" s="126"/>
      <c r="CFW123" s="126"/>
      <c r="CFX123" s="126"/>
      <c r="CFY123" s="126"/>
      <c r="CFZ123" s="126"/>
      <c r="CGA123" s="126"/>
      <c r="CGB123" s="126"/>
      <c r="CGC123" s="126"/>
      <c r="CGD123" s="126"/>
      <c r="CGE123" s="126"/>
      <c r="CGF123" s="126"/>
      <c r="CGG123" s="126"/>
      <c r="CGH123" s="126"/>
      <c r="CGI123" s="126"/>
      <c r="CGJ123" s="126"/>
      <c r="CGK123" s="126"/>
      <c r="CGL123" s="126"/>
      <c r="CGM123" s="126"/>
      <c r="CGN123" s="126"/>
      <c r="CGO123" s="126"/>
      <c r="CGP123" s="126"/>
      <c r="CGQ123" s="126"/>
      <c r="CGR123" s="126"/>
      <c r="CGS123" s="126"/>
      <c r="CGT123" s="126"/>
      <c r="CGU123" s="126"/>
      <c r="CGV123" s="126"/>
      <c r="CGW123" s="126"/>
      <c r="CGX123" s="126"/>
      <c r="CGY123" s="126"/>
      <c r="CGZ123" s="126"/>
      <c r="CHA123" s="126"/>
      <c r="CHB123" s="126"/>
      <c r="CHC123" s="126"/>
      <c r="CHD123" s="126"/>
      <c r="CHE123" s="126"/>
      <c r="CHF123" s="126"/>
      <c r="CHG123" s="126"/>
      <c r="CHH123" s="126"/>
      <c r="CHI123" s="126"/>
      <c r="CHJ123" s="126"/>
      <c r="CHK123" s="126"/>
      <c r="CHL123" s="126"/>
      <c r="CHM123" s="126"/>
      <c r="CHN123" s="126"/>
      <c r="CHO123" s="126"/>
      <c r="CHP123" s="126"/>
      <c r="CHQ123" s="126"/>
      <c r="CHR123" s="126"/>
      <c r="CHS123" s="126"/>
      <c r="CHT123" s="126"/>
      <c r="CHU123" s="126"/>
      <c r="CHV123" s="126"/>
      <c r="CHW123" s="126"/>
      <c r="CHX123" s="126"/>
      <c r="CHY123" s="126"/>
      <c r="CHZ123" s="126"/>
      <c r="CIA123" s="126"/>
      <c r="CIB123" s="126"/>
      <c r="CIC123" s="126"/>
      <c r="CID123" s="126"/>
      <c r="CIE123" s="126"/>
      <c r="CIF123" s="126"/>
      <c r="CIG123" s="126"/>
      <c r="CIH123" s="126"/>
      <c r="CII123" s="126"/>
      <c r="CIJ123" s="126"/>
      <c r="CIK123" s="126"/>
      <c r="CIL123" s="126"/>
      <c r="CIM123" s="126"/>
      <c r="CIN123" s="126"/>
      <c r="CIO123" s="126"/>
      <c r="CIP123" s="126"/>
      <c r="CIQ123" s="126"/>
      <c r="CIR123" s="126"/>
      <c r="CIS123" s="126"/>
      <c r="CIT123" s="126"/>
      <c r="CIU123" s="126"/>
      <c r="CIV123" s="126"/>
      <c r="CIW123" s="126"/>
      <c r="CIX123" s="126"/>
      <c r="CIY123" s="126"/>
      <c r="CIZ123" s="126"/>
      <c r="CJA123" s="126"/>
      <c r="CJB123" s="126"/>
      <c r="CJC123" s="126"/>
      <c r="CJD123" s="126"/>
      <c r="CJE123" s="126"/>
      <c r="CJF123" s="126"/>
      <c r="CJG123" s="126"/>
      <c r="CJH123" s="126"/>
      <c r="CJI123" s="126"/>
      <c r="CJJ123" s="126"/>
      <c r="CJK123" s="126"/>
      <c r="CJL123" s="126"/>
      <c r="CJM123" s="126"/>
      <c r="CJN123" s="126"/>
      <c r="CJO123" s="126"/>
      <c r="CJP123" s="126"/>
      <c r="CJQ123" s="126"/>
      <c r="CJR123" s="126"/>
      <c r="CJS123" s="126"/>
      <c r="CJT123" s="126"/>
      <c r="CJU123" s="126"/>
      <c r="CJV123" s="126"/>
      <c r="CJW123" s="126"/>
      <c r="CJX123" s="126"/>
      <c r="CJY123" s="126"/>
      <c r="CJZ123" s="126"/>
      <c r="CKA123" s="126"/>
      <c r="CKB123" s="126"/>
      <c r="CKC123" s="126"/>
      <c r="CKD123" s="126"/>
      <c r="CKE123" s="126"/>
      <c r="CKF123" s="126"/>
      <c r="CKG123" s="126"/>
      <c r="CKH123" s="126"/>
      <c r="CKI123" s="126"/>
      <c r="CKJ123" s="126"/>
      <c r="CKK123" s="126"/>
      <c r="CKL123" s="126"/>
      <c r="CKM123" s="126"/>
      <c r="CKN123" s="126"/>
      <c r="CKO123" s="126"/>
      <c r="CKP123" s="126"/>
      <c r="CKQ123" s="126"/>
      <c r="CKR123" s="126"/>
      <c r="CKS123" s="126"/>
      <c r="CKT123" s="126"/>
      <c r="CKU123" s="126"/>
      <c r="CKV123" s="126"/>
      <c r="CKW123" s="126"/>
      <c r="CKX123" s="126"/>
      <c r="CKY123" s="126"/>
      <c r="CKZ123" s="126"/>
      <c r="CLA123" s="126"/>
      <c r="CLB123" s="126"/>
      <c r="CLC123" s="126"/>
      <c r="CLD123" s="126"/>
      <c r="CLE123" s="126"/>
      <c r="CLF123" s="126"/>
      <c r="CLG123" s="126"/>
      <c r="CLH123" s="126"/>
      <c r="CLI123" s="126"/>
      <c r="CLJ123" s="126"/>
      <c r="CLK123" s="126"/>
      <c r="CLL123" s="126"/>
      <c r="CLM123" s="126"/>
      <c r="CLN123" s="126"/>
      <c r="CLO123" s="126"/>
      <c r="CLP123" s="126"/>
      <c r="CLQ123" s="126"/>
      <c r="CLR123" s="126"/>
      <c r="CLS123" s="126"/>
      <c r="CLT123" s="126"/>
      <c r="CLU123" s="126"/>
      <c r="CLV123" s="126"/>
      <c r="CLW123" s="126"/>
      <c r="CLX123" s="126"/>
      <c r="CLY123" s="126"/>
      <c r="CLZ123" s="126"/>
      <c r="CMA123" s="126"/>
      <c r="CMB123" s="126"/>
      <c r="CMC123" s="126"/>
      <c r="CMD123" s="126"/>
      <c r="CME123" s="126"/>
      <c r="CMF123" s="126"/>
      <c r="CMG123" s="126"/>
      <c r="CMH123" s="126"/>
      <c r="CMI123" s="126"/>
      <c r="CMJ123" s="126"/>
      <c r="CMK123" s="126"/>
      <c r="CML123" s="126"/>
      <c r="CMM123" s="126"/>
      <c r="CMN123" s="126"/>
      <c r="CMO123" s="126"/>
      <c r="CMP123" s="126"/>
      <c r="CMQ123" s="126"/>
      <c r="CMR123" s="126"/>
      <c r="CMS123" s="126"/>
      <c r="CMT123" s="126"/>
      <c r="CMU123" s="126"/>
      <c r="CMV123" s="126"/>
      <c r="CMW123" s="126"/>
      <c r="CMX123" s="126"/>
      <c r="CMY123" s="126"/>
      <c r="CMZ123" s="126"/>
      <c r="CNA123" s="126"/>
      <c r="CNB123" s="126"/>
      <c r="CNC123" s="126"/>
      <c r="CND123" s="126"/>
      <c r="CNE123" s="126"/>
      <c r="CNF123" s="126"/>
      <c r="CNG123" s="126"/>
      <c r="CNH123" s="126"/>
      <c r="CNI123" s="126"/>
      <c r="CNJ123" s="126"/>
      <c r="CNK123" s="126"/>
      <c r="CNL123" s="126"/>
      <c r="CNM123" s="126"/>
      <c r="CNN123" s="126"/>
      <c r="CNO123" s="126"/>
      <c r="CNP123" s="126"/>
      <c r="CNQ123" s="126"/>
      <c r="CNR123" s="126"/>
      <c r="CNS123" s="126"/>
      <c r="CNT123" s="126"/>
      <c r="CNU123" s="126"/>
      <c r="CNV123" s="126"/>
      <c r="CNW123" s="126"/>
      <c r="CNX123" s="126"/>
      <c r="CNY123" s="126"/>
      <c r="CNZ123" s="126"/>
      <c r="COA123" s="126"/>
      <c r="COB123" s="126"/>
      <c r="COC123" s="126"/>
      <c r="COD123" s="126"/>
      <c r="COE123" s="126"/>
      <c r="COF123" s="126"/>
      <c r="COG123" s="126"/>
      <c r="COH123" s="126"/>
      <c r="COI123" s="126"/>
      <c r="COJ123" s="126"/>
      <c r="COK123" s="126"/>
      <c r="COL123" s="126"/>
      <c r="COM123" s="126"/>
      <c r="CON123" s="126"/>
      <c r="COO123" s="126"/>
      <c r="COP123" s="126"/>
      <c r="COQ123" s="126"/>
      <c r="COR123" s="126"/>
      <c r="COS123" s="126"/>
      <c r="COT123" s="126"/>
      <c r="COU123" s="126"/>
      <c r="COV123" s="126"/>
      <c r="COW123" s="126"/>
      <c r="COX123" s="126"/>
      <c r="COY123" s="126"/>
      <c r="COZ123" s="126"/>
      <c r="CPA123" s="126"/>
      <c r="CPB123" s="126"/>
      <c r="CPC123" s="126"/>
      <c r="CPD123" s="126"/>
      <c r="CPE123" s="126"/>
      <c r="CPF123" s="126"/>
      <c r="CPG123" s="126"/>
      <c r="CPH123" s="126"/>
      <c r="CPI123" s="126"/>
      <c r="CPJ123" s="126"/>
      <c r="CPK123" s="126"/>
      <c r="CPL123" s="126"/>
      <c r="CPM123" s="126"/>
      <c r="CPN123" s="126"/>
      <c r="CPO123" s="126"/>
      <c r="CPP123" s="126"/>
      <c r="CPQ123" s="126"/>
      <c r="CPR123" s="126"/>
      <c r="CPS123" s="126"/>
      <c r="CPT123" s="126"/>
      <c r="CPU123" s="126"/>
      <c r="CPV123" s="126"/>
      <c r="CPW123" s="126"/>
      <c r="CPX123" s="126"/>
      <c r="CPY123" s="126"/>
      <c r="CPZ123" s="126"/>
      <c r="CQA123" s="126"/>
      <c r="CQB123" s="126"/>
      <c r="CQC123" s="126"/>
      <c r="CQD123" s="126"/>
      <c r="CQE123" s="126"/>
      <c r="CQF123" s="126"/>
      <c r="CQG123" s="126"/>
      <c r="CQH123" s="126"/>
      <c r="CQI123" s="126"/>
      <c r="CQJ123" s="126"/>
      <c r="CQK123" s="126"/>
      <c r="CQL123" s="126"/>
      <c r="CQM123" s="126"/>
      <c r="CQN123" s="126"/>
      <c r="CQO123" s="126"/>
      <c r="CQP123" s="126"/>
      <c r="CQQ123" s="126"/>
      <c r="CQR123" s="126"/>
      <c r="CQS123" s="126"/>
      <c r="CQT123" s="126"/>
      <c r="CQU123" s="126"/>
      <c r="CQV123" s="126"/>
      <c r="CQW123" s="126"/>
      <c r="CQX123" s="126"/>
      <c r="CQY123" s="126"/>
      <c r="CQZ123" s="126"/>
      <c r="CRA123" s="126"/>
      <c r="CRB123" s="126"/>
      <c r="CRC123" s="126"/>
      <c r="CRD123" s="126"/>
      <c r="CRE123" s="126"/>
      <c r="CRF123" s="126"/>
      <c r="CRG123" s="126"/>
      <c r="CRH123" s="126"/>
      <c r="CRI123" s="126"/>
      <c r="CRJ123" s="126"/>
      <c r="CRK123" s="126"/>
      <c r="CRL123" s="126"/>
      <c r="CRM123" s="126"/>
      <c r="CRN123" s="126"/>
      <c r="CRO123" s="126"/>
      <c r="CRP123" s="126"/>
      <c r="CRQ123" s="126"/>
      <c r="CRR123" s="126"/>
      <c r="CRS123" s="126"/>
      <c r="CRT123" s="126"/>
      <c r="CRU123" s="126"/>
      <c r="CRV123" s="126"/>
      <c r="CRW123" s="126"/>
      <c r="CRX123" s="126"/>
      <c r="CRY123" s="126"/>
      <c r="CRZ123" s="126"/>
      <c r="CSA123" s="126"/>
      <c r="CSB123" s="126"/>
      <c r="CSC123" s="126"/>
      <c r="CSD123" s="126"/>
      <c r="CSE123" s="126"/>
      <c r="CSF123" s="126"/>
      <c r="CSG123" s="126"/>
      <c r="CSH123" s="126"/>
      <c r="CSI123" s="126"/>
      <c r="CSJ123" s="126"/>
      <c r="CSK123" s="126"/>
      <c r="CSL123" s="126"/>
      <c r="CSM123" s="126"/>
      <c r="CSN123" s="126"/>
      <c r="CSO123" s="126"/>
      <c r="CSP123" s="126"/>
      <c r="CSQ123" s="126"/>
      <c r="CSR123" s="126"/>
      <c r="CSS123" s="126"/>
      <c r="CST123" s="126"/>
      <c r="CSU123" s="126"/>
      <c r="CSV123" s="126"/>
      <c r="CSW123" s="126"/>
      <c r="CSX123" s="126"/>
      <c r="CSY123" s="126"/>
      <c r="CSZ123" s="126"/>
      <c r="CTA123" s="126"/>
      <c r="CTB123" s="126"/>
      <c r="CTC123" s="126"/>
      <c r="CTD123" s="126"/>
      <c r="CTE123" s="126"/>
      <c r="CTF123" s="126"/>
      <c r="CTG123" s="126"/>
      <c r="CTH123" s="126"/>
      <c r="CTI123" s="126"/>
      <c r="CTJ123" s="126"/>
      <c r="CTK123" s="126"/>
      <c r="CTL123" s="126"/>
      <c r="CTM123" s="126"/>
      <c r="CTN123" s="126"/>
      <c r="CTO123" s="126"/>
      <c r="CTP123" s="126"/>
      <c r="CTQ123" s="126"/>
      <c r="CTR123" s="126"/>
      <c r="CTS123" s="126"/>
      <c r="CTT123" s="126"/>
      <c r="CTU123" s="126"/>
      <c r="CTV123" s="126"/>
      <c r="CTW123" s="126"/>
      <c r="CTX123" s="126"/>
      <c r="CTY123" s="126"/>
      <c r="CTZ123" s="126"/>
      <c r="CUA123" s="126"/>
      <c r="CUB123" s="126"/>
      <c r="CUC123" s="126"/>
      <c r="CUD123" s="126"/>
      <c r="CUE123" s="126"/>
      <c r="CUF123" s="126"/>
      <c r="CUG123" s="126"/>
      <c r="CUH123" s="126"/>
      <c r="CUI123" s="126"/>
      <c r="CUJ123" s="126"/>
      <c r="CUK123" s="126"/>
      <c r="CUL123" s="126"/>
      <c r="CUM123" s="126"/>
      <c r="CUN123" s="126"/>
      <c r="CUO123" s="126"/>
      <c r="CUP123" s="126"/>
      <c r="CUQ123" s="126"/>
      <c r="CUR123" s="126"/>
      <c r="CUS123" s="126"/>
      <c r="CUT123" s="126"/>
      <c r="CUU123" s="126"/>
      <c r="CUV123" s="126"/>
      <c r="CUW123" s="126"/>
      <c r="CUX123" s="126"/>
      <c r="CUY123" s="126"/>
      <c r="CUZ123" s="126"/>
      <c r="CVA123" s="126"/>
      <c r="CVB123" s="126"/>
      <c r="CVC123" s="126"/>
      <c r="CVD123" s="126"/>
      <c r="CVE123" s="126"/>
      <c r="CVF123" s="126"/>
      <c r="CVG123" s="126"/>
      <c r="CVH123" s="126"/>
      <c r="CVI123" s="126"/>
      <c r="CVJ123" s="126"/>
      <c r="CVK123" s="126"/>
      <c r="CVL123" s="126"/>
      <c r="CVM123" s="126"/>
      <c r="CVN123" s="126"/>
      <c r="CVO123" s="126"/>
      <c r="CVP123" s="126"/>
      <c r="CVQ123" s="126"/>
      <c r="CVR123" s="126"/>
      <c r="CVS123" s="126"/>
      <c r="CVT123" s="126"/>
      <c r="CVU123" s="126"/>
      <c r="CVV123" s="126"/>
      <c r="CVW123" s="126"/>
      <c r="CVX123" s="126"/>
      <c r="CVY123" s="126"/>
      <c r="CVZ123" s="126"/>
      <c r="CWA123" s="126"/>
      <c r="CWB123" s="126"/>
      <c r="CWC123" s="126"/>
      <c r="CWD123" s="126"/>
      <c r="CWE123" s="126"/>
      <c r="CWF123" s="126"/>
      <c r="CWG123" s="126"/>
      <c r="CWH123" s="126"/>
      <c r="CWI123" s="126"/>
      <c r="CWJ123" s="126"/>
      <c r="CWK123" s="126"/>
      <c r="CWL123" s="126"/>
      <c r="CWM123" s="126"/>
      <c r="CWN123" s="126"/>
      <c r="CWO123" s="126"/>
      <c r="CWP123" s="126"/>
      <c r="CWQ123" s="126"/>
      <c r="CWR123" s="126"/>
      <c r="CWS123" s="126"/>
      <c r="CWT123" s="126"/>
      <c r="CWU123" s="126"/>
      <c r="CWV123" s="126"/>
      <c r="CWW123" s="126"/>
      <c r="CWX123" s="126"/>
      <c r="CWY123" s="126"/>
      <c r="CWZ123" s="126"/>
      <c r="CXA123" s="126"/>
      <c r="CXB123" s="126"/>
      <c r="CXC123" s="126"/>
      <c r="CXD123" s="126"/>
      <c r="CXE123" s="126"/>
      <c r="CXF123" s="126"/>
      <c r="CXG123" s="126"/>
      <c r="CXH123" s="126"/>
      <c r="CXI123" s="126"/>
      <c r="CXJ123" s="126"/>
      <c r="CXK123" s="126"/>
      <c r="CXL123" s="126"/>
      <c r="CXM123" s="126"/>
      <c r="CXN123" s="126"/>
      <c r="CXO123" s="126"/>
      <c r="CXP123" s="126"/>
      <c r="CXQ123" s="126"/>
      <c r="CXR123" s="126"/>
      <c r="CXS123" s="126"/>
      <c r="CXT123" s="126"/>
      <c r="CXU123" s="126"/>
      <c r="CXV123" s="126"/>
      <c r="CXW123" s="126"/>
      <c r="CXX123" s="126"/>
      <c r="CXY123" s="126"/>
      <c r="CXZ123" s="126"/>
      <c r="CYA123" s="126"/>
      <c r="CYB123" s="126"/>
      <c r="CYC123" s="126"/>
      <c r="CYD123" s="126"/>
      <c r="CYE123" s="126"/>
      <c r="CYF123" s="126"/>
      <c r="CYG123" s="126"/>
      <c r="CYH123" s="126"/>
      <c r="CYI123" s="126"/>
      <c r="CYJ123" s="126"/>
      <c r="CYK123" s="126"/>
      <c r="CYL123" s="126"/>
      <c r="CYM123" s="126"/>
      <c r="CYN123" s="126"/>
      <c r="CYO123" s="126"/>
      <c r="CYP123" s="126"/>
      <c r="CYQ123" s="126"/>
      <c r="CYR123" s="126"/>
      <c r="CYS123" s="126"/>
      <c r="CYT123" s="126"/>
      <c r="CYU123" s="126"/>
      <c r="CYV123" s="126"/>
      <c r="CYW123" s="126"/>
      <c r="CYX123" s="126"/>
      <c r="CYY123" s="126"/>
      <c r="CYZ123" s="126"/>
      <c r="CZA123" s="126"/>
      <c r="CZB123" s="126"/>
      <c r="CZC123" s="126"/>
      <c r="CZD123" s="126"/>
      <c r="CZE123" s="126"/>
      <c r="CZF123" s="126"/>
      <c r="CZG123" s="126"/>
      <c r="CZH123" s="126"/>
      <c r="CZI123" s="126"/>
      <c r="CZJ123" s="126"/>
      <c r="CZK123" s="126"/>
      <c r="CZL123" s="126"/>
      <c r="CZM123" s="126"/>
      <c r="CZN123" s="126"/>
      <c r="CZO123" s="126"/>
      <c r="CZP123" s="126"/>
      <c r="CZQ123" s="126"/>
      <c r="CZR123" s="126"/>
      <c r="CZS123" s="126"/>
      <c r="CZT123" s="126"/>
      <c r="CZU123" s="126"/>
      <c r="CZV123" s="126"/>
      <c r="CZW123" s="126"/>
      <c r="CZX123" s="126"/>
      <c r="CZY123" s="126"/>
      <c r="CZZ123" s="126"/>
      <c r="DAA123" s="126"/>
      <c r="DAB123" s="126"/>
      <c r="DAC123" s="126"/>
      <c r="DAD123" s="126"/>
      <c r="DAE123" s="126"/>
      <c r="DAF123" s="126"/>
      <c r="DAG123" s="126"/>
      <c r="DAH123" s="126"/>
      <c r="DAI123" s="126"/>
      <c r="DAJ123" s="126"/>
      <c r="DAK123" s="126"/>
      <c r="DAL123" s="126"/>
      <c r="DAM123" s="126"/>
      <c r="DAN123" s="126"/>
      <c r="DAO123" s="126"/>
      <c r="DAP123" s="126"/>
      <c r="DAQ123" s="126"/>
      <c r="DAR123" s="126"/>
      <c r="DAS123" s="126"/>
      <c r="DAT123" s="126"/>
      <c r="DAU123" s="126"/>
      <c r="DAV123" s="126"/>
      <c r="DAW123" s="126"/>
      <c r="DAX123" s="126"/>
      <c r="DAY123" s="126"/>
      <c r="DAZ123" s="126"/>
      <c r="DBA123" s="126"/>
      <c r="DBB123" s="126"/>
      <c r="DBC123" s="126"/>
      <c r="DBD123" s="126"/>
      <c r="DBE123" s="126"/>
      <c r="DBF123" s="126"/>
      <c r="DBG123" s="126"/>
      <c r="DBH123" s="126"/>
      <c r="DBI123" s="126"/>
      <c r="DBJ123" s="126"/>
      <c r="DBK123" s="126"/>
      <c r="DBL123" s="126"/>
      <c r="DBM123" s="126"/>
      <c r="DBN123" s="126"/>
      <c r="DBO123" s="126"/>
      <c r="DBP123" s="126"/>
      <c r="DBQ123" s="126"/>
      <c r="DBR123" s="126"/>
      <c r="DBS123" s="126"/>
      <c r="DBT123" s="126"/>
      <c r="DBU123" s="126"/>
      <c r="DBV123" s="126"/>
      <c r="DBW123" s="126"/>
      <c r="DBX123" s="126"/>
      <c r="DBY123" s="126"/>
      <c r="DBZ123" s="126"/>
      <c r="DCA123" s="126"/>
      <c r="DCB123" s="126"/>
      <c r="DCC123" s="126"/>
      <c r="DCD123" s="126"/>
      <c r="DCE123" s="126"/>
      <c r="DCF123" s="126"/>
      <c r="DCG123" s="126"/>
      <c r="DCH123" s="126"/>
      <c r="DCI123" s="126"/>
      <c r="DCJ123" s="126"/>
      <c r="DCK123" s="126"/>
      <c r="DCL123" s="126"/>
      <c r="DCM123" s="126"/>
      <c r="DCN123" s="126"/>
      <c r="DCO123" s="126"/>
      <c r="DCP123" s="126"/>
      <c r="DCQ123" s="126"/>
      <c r="DCR123" s="126"/>
      <c r="DCS123" s="126"/>
      <c r="DCT123" s="126"/>
      <c r="DCU123" s="126"/>
      <c r="DCV123" s="126"/>
      <c r="DCW123" s="126"/>
      <c r="DCX123" s="126"/>
      <c r="DCY123" s="126"/>
      <c r="DCZ123" s="126"/>
      <c r="DDA123" s="126"/>
      <c r="DDB123" s="126"/>
      <c r="DDC123" s="126"/>
      <c r="DDD123" s="126"/>
      <c r="DDE123" s="126"/>
      <c r="DDF123" s="126"/>
      <c r="DDG123" s="126"/>
      <c r="DDH123" s="126"/>
      <c r="DDI123" s="126"/>
      <c r="DDJ123" s="126"/>
      <c r="DDK123" s="126"/>
      <c r="DDL123" s="126"/>
      <c r="DDM123" s="126"/>
      <c r="DDN123" s="126"/>
      <c r="DDO123" s="126"/>
      <c r="DDP123" s="126"/>
      <c r="DDQ123" s="126"/>
      <c r="DDR123" s="126"/>
      <c r="DDS123" s="126"/>
      <c r="DDT123" s="126"/>
      <c r="DDU123" s="126"/>
      <c r="DDV123" s="126"/>
      <c r="DDW123" s="126"/>
      <c r="DDX123" s="126"/>
      <c r="DDY123" s="126"/>
      <c r="DDZ123" s="126"/>
      <c r="DEA123" s="126"/>
      <c r="DEB123" s="126"/>
      <c r="DEC123" s="126"/>
      <c r="DED123" s="126"/>
      <c r="DEE123" s="126"/>
      <c r="DEF123" s="126"/>
      <c r="DEG123" s="126"/>
      <c r="DEH123" s="126"/>
      <c r="DEI123" s="126"/>
      <c r="DEJ123" s="126"/>
      <c r="DEK123" s="126"/>
      <c r="DEL123" s="126"/>
      <c r="DEM123" s="126"/>
      <c r="DEN123" s="126"/>
      <c r="DEO123" s="126"/>
      <c r="DEP123" s="126"/>
      <c r="DEQ123" s="126"/>
      <c r="DER123" s="126"/>
      <c r="DES123" s="126"/>
      <c r="DET123" s="126"/>
      <c r="DEU123" s="126"/>
      <c r="DEV123" s="126"/>
      <c r="DEW123" s="126"/>
      <c r="DEX123" s="126"/>
      <c r="DEY123" s="126"/>
      <c r="DEZ123" s="126"/>
      <c r="DFA123" s="126"/>
      <c r="DFB123" s="126"/>
      <c r="DFC123" s="126"/>
      <c r="DFD123" s="126"/>
      <c r="DFE123" s="126"/>
      <c r="DFF123" s="126"/>
      <c r="DFG123" s="126"/>
      <c r="DFH123" s="126"/>
      <c r="DFI123" s="126"/>
      <c r="DFJ123" s="126"/>
      <c r="DFK123" s="126"/>
      <c r="DFL123" s="126"/>
      <c r="DFM123" s="126"/>
      <c r="DFN123" s="126"/>
      <c r="DFO123" s="126"/>
      <c r="DFP123" s="126"/>
      <c r="DFQ123" s="126"/>
      <c r="DFR123" s="126"/>
      <c r="DFS123" s="126"/>
      <c r="DFT123" s="126"/>
      <c r="DFU123" s="126"/>
      <c r="DFV123" s="126"/>
      <c r="DFW123" s="126"/>
      <c r="DFX123" s="126"/>
      <c r="DFY123" s="126"/>
      <c r="DFZ123" s="126"/>
      <c r="DGA123" s="126"/>
      <c r="DGB123" s="126"/>
      <c r="DGC123" s="126"/>
      <c r="DGD123" s="126"/>
      <c r="DGE123" s="126"/>
      <c r="DGF123" s="126"/>
      <c r="DGG123" s="126"/>
      <c r="DGH123" s="126"/>
      <c r="DGI123" s="126"/>
      <c r="DGJ123" s="126"/>
      <c r="DGK123" s="126"/>
      <c r="DGL123" s="126"/>
      <c r="DGM123" s="126"/>
      <c r="DGN123" s="126"/>
      <c r="DGO123" s="126"/>
      <c r="DGP123" s="126"/>
      <c r="DGQ123" s="126"/>
      <c r="DGR123" s="126"/>
      <c r="DGS123" s="126"/>
      <c r="DGT123" s="126"/>
      <c r="DGU123" s="126"/>
      <c r="DGV123" s="126"/>
      <c r="DGW123" s="126"/>
      <c r="DGX123" s="126"/>
      <c r="DGY123" s="126"/>
      <c r="DGZ123" s="126"/>
      <c r="DHA123" s="126"/>
      <c r="DHB123" s="126"/>
      <c r="DHC123" s="126"/>
      <c r="DHD123" s="126"/>
      <c r="DHE123" s="126"/>
      <c r="DHF123" s="126"/>
      <c r="DHG123" s="126"/>
      <c r="DHH123" s="126"/>
      <c r="DHI123" s="126"/>
      <c r="DHJ123" s="126"/>
      <c r="DHK123" s="126"/>
      <c r="DHL123" s="126"/>
      <c r="DHM123" s="126"/>
      <c r="DHN123" s="126"/>
      <c r="DHO123" s="126"/>
      <c r="DHP123" s="126"/>
      <c r="DHQ123" s="126"/>
      <c r="DHR123" s="126"/>
      <c r="DHS123" s="126"/>
      <c r="DHT123" s="126"/>
      <c r="DHU123" s="126"/>
      <c r="DHV123" s="126"/>
      <c r="DHW123" s="126"/>
      <c r="DHX123" s="126"/>
      <c r="DHY123" s="126"/>
      <c r="DHZ123" s="126"/>
      <c r="DIA123" s="126"/>
      <c r="DIB123" s="126"/>
      <c r="DIC123" s="126"/>
      <c r="DID123" s="126"/>
      <c r="DIE123" s="126"/>
      <c r="DIF123" s="126"/>
      <c r="DIG123" s="126"/>
      <c r="DIH123" s="126"/>
      <c r="DII123" s="126"/>
      <c r="DIJ123" s="126"/>
      <c r="DIK123" s="126"/>
      <c r="DIL123" s="126"/>
      <c r="DIM123" s="126"/>
      <c r="DIN123" s="126"/>
      <c r="DIO123" s="126"/>
      <c r="DIP123" s="126"/>
      <c r="DIQ123" s="126"/>
      <c r="DIR123" s="126"/>
      <c r="DIS123" s="126"/>
      <c r="DIT123" s="126"/>
      <c r="DIU123" s="126"/>
      <c r="DIV123" s="126"/>
      <c r="DIW123" s="126"/>
      <c r="DIX123" s="126"/>
      <c r="DIY123" s="126"/>
      <c r="DIZ123" s="126"/>
      <c r="DJA123" s="126"/>
      <c r="DJB123" s="126"/>
      <c r="DJC123" s="126"/>
      <c r="DJD123" s="126"/>
      <c r="DJE123" s="126"/>
      <c r="DJF123" s="126"/>
      <c r="DJG123" s="126"/>
      <c r="DJH123" s="126"/>
      <c r="DJI123" s="126"/>
      <c r="DJJ123" s="126"/>
      <c r="DJK123" s="126"/>
      <c r="DJL123" s="126"/>
      <c r="DJM123" s="126"/>
      <c r="DJN123" s="126"/>
      <c r="DJO123" s="126"/>
      <c r="DJP123" s="126"/>
      <c r="DJQ123" s="126"/>
      <c r="DJR123" s="126"/>
      <c r="DJS123" s="126"/>
      <c r="DJT123" s="126"/>
      <c r="DJU123" s="126"/>
      <c r="DJV123" s="126"/>
      <c r="DJW123" s="126"/>
      <c r="DJX123" s="126"/>
      <c r="DJY123" s="126"/>
      <c r="DJZ123" s="126"/>
      <c r="DKA123" s="126"/>
      <c r="DKB123" s="126"/>
      <c r="DKC123" s="126"/>
      <c r="DKD123" s="126"/>
      <c r="DKE123" s="126"/>
      <c r="DKF123" s="126"/>
      <c r="DKG123" s="126"/>
      <c r="DKH123" s="126"/>
      <c r="DKI123" s="126"/>
      <c r="DKJ123" s="126"/>
      <c r="DKK123" s="126"/>
      <c r="DKL123" s="126"/>
      <c r="DKM123" s="126"/>
      <c r="DKN123" s="126"/>
      <c r="DKO123" s="126"/>
      <c r="DKP123" s="126"/>
      <c r="DKQ123" s="126"/>
      <c r="DKR123" s="126"/>
      <c r="DKS123" s="126"/>
      <c r="DKT123" s="126"/>
      <c r="DKU123" s="126"/>
      <c r="DKV123" s="126"/>
      <c r="DKW123" s="126"/>
      <c r="DKX123" s="126"/>
      <c r="DKY123" s="126"/>
      <c r="DKZ123" s="126"/>
      <c r="DLA123" s="126"/>
      <c r="DLB123" s="126"/>
      <c r="DLC123" s="126"/>
      <c r="DLD123" s="126"/>
      <c r="DLE123" s="126"/>
      <c r="DLF123" s="126"/>
      <c r="DLG123" s="126"/>
      <c r="DLH123" s="126"/>
      <c r="DLI123" s="126"/>
      <c r="DLJ123" s="126"/>
      <c r="DLK123" s="126"/>
      <c r="DLL123" s="126"/>
      <c r="DLM123" s="126"/>
      <c r="DLN123" s="126"/>
      <c r="DLO123" s="126"/>
      <c r="DLP123" s="126"/>
      <c r="DLQ123" s="126"/>
      <c r="DLR123" s="126"/>
      <c r="DLS123" s="126"/>
      <c r="DLT123" s="126"/>
      <c r="DLU123" s="126"/>
      <c r="DLV123" s="126"/>
      <c r="DLW123" s="126"/>
      <c r="DLX123" s="126"/>
      <c r="DLY123" s="126"/>
      <c r="DLZ123" s="126"/>
      <c r="DMA123" s="126"/>
      <c r="DMB123" s="126"/>
      <c r="DMC123" s="126"/>
      <c r="DMD123" s="126"/>
      <c r="DME123" s="126"/>
      <c r="DMF123" s="126"/>
      <c r="DMG123" s="126"/>
      <c r="DMH123" s="126"/>
      <c r="DMI123" s="126"/>
      <c r="DMJ123" s="126"/>
      <c r="DMK123" s="126"/>
      <c r="DML123" s="126"/>
      <c r="DMM123" s="126"/>
      <c r="DMN123" s="126"/>
      <c r="DMO123" s="126"/>
      <c r="DMP123" s="126"/>
      <c r="DMQ123" s="126"/>
      <c r="DMR123" s="126"/>
      <c r="DMS123" s="126"/>
      <c r="DMT123" s="126"/>
      <c r="DMU123" s="126"/>
      <c r="DMV123" s="126"/>
      <c r="DMW123" s="126"/>
      <c r="DMX123" s="126"/>
      <c r="DMY123" s="126"/>
      <c r="DMZ123" s="126"/>
      <c r="DNA123" s="126"/>
      <c r="DNB123" s="126"/>
      <c r="DNC123" s="126"/>
      <c r="DND123" s="126"/>
      <c r="DNE123" s="126"/>
      <c r="DNF123" s="126"/>
      <c r="DNG123" s="126"/>
      <c r="DNH123" s="126"/>
      <c r="DNI123" s="126"/>
      <c r="DNJ123" s="126"/>
      <c r="DNK123" s="126"/>
      <c r="DNL123" s="126"/>
      <c r="DNM123" s="126"/>
      <c r="DNN123" s="126"/>
      <c r="DNO123" s="126"/>
      <c r="DNP123" s="126"/>
      <c r="DNQ123" s="126"/>
      <c r="DNR123" s="126"/>
      <c r="DNS123" s="126"/>
      <c r="DNT123" s="126"/>
      <c r="DNU123" s="126"/>
      <c r="DNV123" s="126"/>
      <c r="DNW123" s="126"/>
      <c r="DNX123" s="126"/>
      <c r="DNY123" s="126"/>
      <c r="DNZ123" s="126"/>
      <c r="DOA123" s="126"/>
      <c r="DOB123" s="126"/>
      <c r="DOC123" s="126"/>
      <c r="DOD123" s="126"/>
      <c r="DOE123" s="126"/>
      <c r="DOF123" s="126"/>
      <c r="DOG123" s="126"/>
      <c r="DOH123" s="126"/>
      <c r="DOI123" s="126"/>
      <c r="DOJ123" s="126"/>
      <c r="DOK123" s="126"/>
      <c r="DOL123" s="126"/>
      <c r="DOM123" s="126"/>
      <c r="DON123" s="126"/>
      <c r="DOO123" s="126"/>
      <c r="DOP123" s="126"/>
      <c r="DOQ123" s="126"/>
      <c r="DOR123" s="126"/>
      <c r="DOS123" s="126"/>
      <c r="DOT123" s="126"/>
      <c r="DOU123" s="126"/>
      <c r="DOV123" s="126"/>
      <c r="DOW123" s="126"/>
      <c r="DOX123" s="126"/>
      <c r="DOY123" s="126"/>
      <c r="DOZ123" s="126"/>
      <c r="DPA123" s="126"/>
      <c r="DPB123" s="126"/>
      <c r="DPC123" s="126"/>
      <c r="DPD123" s="126"/>
      <c r="DPE123" s="126"/>
      <c r="DPF123" s="126"/>
      <c r="DPG123" s="126"/>
      <c r="DPH123" s="126"/>
      <c r="DPI123" s="126"/>
      <c r="DPJ123" s="126"/>
      <c r="DPK123" s="126"/>
      <c r="DPL123" s="126"/>
      <c r="DPM123" s="126"/>
      <c r="DPN123" s="126"/>
      <c r="DPO123" s="126"/>
      <c r="DPP123" s="126"/>
      <c r="DPQ123" s="126"/>
      <c r="DPR123" s="126"/>
      <c r="DPS123" s="126"/>
      <c r="DPT123" s="126"/>
      <c r="DPU123" s="126"/>
      <c r="DPV123" s="126"/>
      <c r="DPW123" s="126"/>
      <c r="DPX123" s="126"/>
      <c r="DPY123" s="126"/>
      <c r="DPZ123" s="126"/>
      <c r="DQA123" s="126"/>
      <c r="DQB123" s="126"/>
      <c r="DQC123" s="126"/>
      <c r="DQD123" s="126"/>
      <c r="DQE123" s="126"/>
      <c r="DQF123" s="126"/>
      <c r="DQG123" s="126"/>
      <c r="DQH123" s="126"/>
      <c r="DQI123" s="126"/>
      <c r="DQJ123" s="126"/>
      <c r="DQK123" s="126"/>
      <c r="DQL123" s="126"/>
      <c r="DQM123" s="126"/>
      <c r="DQN123" s="126"/>
      <c r="DQO123" s="126"/>
      <c r="DQP123" s="126"/>
      <c r="DQQ123" s="126"/>
      <c r="DQR123" s="126"/>
      <c r="DQS123" s="126"/>
      <c r="DQT123" s="126"/>
      <c r="DQU123" s="126"/>
      <c r="DQV123" s="126"/>
      <c r="DQW123" s="126"/>
      <c r="DQX123" s="126"/>
      <c r="DQY123" s="126"/>
      <c r="DQZ123" s="126"/>
      <c r="DRA123" s="126"/>
      <c r="DRB123" s="126"/>
      <c r="DRC123" s="126"/>
      <c r="DRD123" s="126"/>
      <c r="DRE123" s="126"/>
      <c r="DRF123" s="126"/>
      <c r="DRG123" s="126"/>
      <c r="DRH123" s="126"/>
      <c r="DRI123" s="126"/>
      <c r="DRJ123" s="126"/>
      <c r="DRK123" s="126"/>
      <c r="DRL123" s="126"/>
      <c r="DRM123" s="126"/>
      <c r="DRN123" s="126"/>
      <c r="DRO123" s="126"/>
      <c r="DRP123" s="126"/>
      <c r="DRQ123" s="126"/>
      <c r="DRR123" s="126"/>
      <c r="DRS123" s="126"/>
      <c r="DRT123" s="126"/>
      <c r="DRU123" s="126"/>
      <c r="DRV123" s="126"/>
      <c r="DRW123" s="126"/>
      <c r="DRX123" s="126"/>
      <c r="DRY123" s="126"/>
      <c r="DRZ123" s="126"/>
      <c r="DSA123" s="126"/>
      <c r="DSB123" s="126"/>
      <c r="DSC123" s="126"/>
      <c r="DSD123" s="126"/>
      <c r="DSE123" s="126"/>
      <c r="DSF123" s="126"/>
      <c r="DSG123" s="126"/>
      <c r="DSH123" s="126"/>
      <c r="DSI123" s="126"/>
      <c r="DSJ123" s="126"/>
      <c r="DSK123" s="126"/>
      <c r="DSL123" s="126"/>
      <c r="DSM123" s="126"/>
      <c r="DSN123" s="126"/>
      <c r="DSO123" s="126"/>
      <c r="DSP123" s="126"/>
      <c r="DSQ123" s="126"/>
      <c r="DSR123" s="126"/>
      <c r="DSS123" s="126"/>
      <c r="DST123" s="126"/>
      <c r="DSU123" s="126"/>
      <c r="DSV123" s="126"/>
      <c r="DSW123" s="126"/>
      <c r="DSX123" s="126"/>
      <c r="DSY123" s="126"/>
      <c r="DSZ123" s="126"/>
      <c r="DTA123" s="126"/>
      <c r="DTB123" s="126"/>
      <c r="DTC123" s="126"/>
      <c r="DTD123" s="126"/>
      <c r="DTE123" s="126"/>
      <c r="DTF123" s="126"/>
      <c r="DTG123" s="126"/>
      <c r="DTH123" s="126"/>
      <c r="DTI123" s="126"/>
      <c r="DTJ123" s="126"/>
      <c r="DTK123" s="126"/>
      <c r="DTL123" s="126"/>
      <c r="DTM123" s="126"/>
      <c r="DTN123" s="126"/>
      <c r="DTO123" s="126"/>
      <c r="DTP123" s="126"/>
      <c r="DTQ123" s="126"/>
      <c r="DTR123" s="126"/>
      <c r="DTS123" s="126"/>
      <c r="DTT123" s="126"/>
      <c r="DTU123" s="126"/>
      <c r="DTV123" s="126"/>
      <c r="DTW123" s="126"/>
      <c r="DTX123" s="126"/>
      <c r="DTY123" s="126"/>
      <c r="DTZ123" s="126"/>
      <c r="DUA123" s="126"/>
      <c r="DUB123" s="126"/>
      <c r="DUC123" s="126"/>
      <c r="DUD123" s="126"/>
      <c r="DUE123" s="126"/>
      <c r="DUF123" s="126"/>
      <c r="DUG123" s="126"/>
      <c r="DUH123" s="126"/>
      <c r="DUI123" s="126"/>
      <c r="DUJ123" s="126"/>
      <c r="DUK123" s="126"/>
      <c r="DUL123" s="126"/>
      <c r="DUM123" s="126"/>
      <c r="DUN123" s="126"/>
      <c r="DUO123" s="126"/>
      <c r="DUP123" s="126"/>
      <c r="DUQ123" s="126"/>
      <c r="DUR123" s="126"/>
      <c r="DUS123" s="126"/>
      <c r="DUT123" s="126"/>
      <c r="DUU123" s="126"/>
      <c r="DUV123" s="126"/>
      <c r="DUW123" s="126"/>
      <c r="DUX123" s="126"/>
      <c r="DUY123" s="126"/>
      <c r="DUZ123" s="126"/>
      <c r="DVA123" s="126"/>
      <c r="DVB123" s="126"/>
      <c r="DVC123" s="126"/>
      <c r="DVD123" s="126"/>
      <c r="DVE123" s="126"/>
      <c r="DVF123" s="126"/>
      <c r="DVG123" s="126"/>
      <c r="DVH123" s="126"/>
      <c r="DVI123" s="126"/>
      <c r="DVJ123" s="126"/>
      <c r="DVK123" s="126"/>
      <c r="DVL123" s="126"/>
      <c r="DVM123" s="126"/>
      <c r="DVN123" s="126"/>
      <c r="DVO123" s="126"/>
      <c r="DVP123" s="126"/>
      <c r="DVQ123" s="126"/>
      <c r="DVR123" s="126"/>
      <c r="DVS123" s="126"/>
      <c r="DVT123" s="126"/>
      <c r="DVU123" s="126"/>
      <c r="DVV123" s="126"/>
      <c r="DVW123" s="126"/>
      <c r="DVX123" s="126"/>
      <c r="DVY123" s="126"/>
      <c r="DVZ123" s="126"/>
      <c r="DWA123" s="126"/>
      <c r="DWB123" s="126"/>
      <c r="DWC123" s="126"/>
      <c r="DWD123" s="126"/>
      <c r="DWE123" s="126"/>
      <c r="DWF123" s="126"/>
      <c r="DWG123" s="126"/>
      <c r="DWH123" s="126"/>
      <c r="DWI123" s="126"/>
      <c r="DWJ123" s="126"/>
      <c r="DWK123" s="126"/>
      <c r="DWL123" s="126"/>
      <c r="DWM123" s="126"/>
      <c r="DWN123" s="126"/>
      <c r="DWO123" s="126"/>
      <c r="DWP123" s="126"/>
      <c r="DWQ123" s="126"/>
      <c r="DWR123" s="126"/>
      <c r="DWS123" s="126"/>
      <c r="DWT123" s="126"/>
      <c r="DWU123" s="126"/>
      <c r="DWV123" s="126"/>
      <c r="DWW123" s="126"/>
      <c r="DWX123" s="126"/>
      <c r="DWY123" s="126"/>
      <c r="DWZ123" s="126"/>
      <c r="DXA123" s="126"/>
      <c r="DXB123" s="126"/>
      <c r="DXC123" s="126"/>
      <c r="DXD123" s="126"/>
      <c r="DXE123" s="126"/>
      <c r="DXF123" s="126"/>
      <c r="DXG123" s="126"/>
      <c r="DXH123" s="126"/>
      <c r="DXI123" s="126"/>
      <c r="DXJ123" s="126"/>
      <c r="DXK123" s="126"/>
      <c r="DXL123" s="126"/>
      <c r="DXM123" s="126"/>
      <c r="DXN123" s="126"/>
      <c r="DXO123" s="126"/>
      <c r="DXP123" s="126"/>
      <c r="DXQ123" s="126"/>
      <c r="DXR123" s="126"/>
      <c r="DXS123" s="126"/>
      <c r="DXT123" s="126"/>
      <c r="DXU123" s="126"/>
      <c r="DXV123" s="126"/>
      <c r="DXW123" s="126"/>
      <c r="DXX123" s="126"/>
      <c r="DXY123" s="126"/>
      <c r="DXZ123" s="126"/>
      <c r="DYA123" s="126"/>
      <c r="DYB123" s="126"/>
      <c r="DYC123" s="126"/>
      <c r="DYD123" s="126"/>
      <c r="DYE123" s="126"/>
      <c r="DYF123" s="126"/>
      <c r="DYG123" s="126"/>
      <c r="DYH123" s="126"/>
      <c r="DYI123" s="126"/>
      <c r="DYJ123" s="126"/>
      <c r="DYK123" s="126"/>
      <c r="DYL123" s="126"/>
      <c r="DYM123" s="126"/>
      <c r="DYN123" s="126"/>
      <c r="DYO123" s="126"/>
      <c r="DYP123" s="126"/>
      <c r="DYQ123" s="126"/>
      <c r="DYR123" s="126"/>
      <c r="DYS123" s="126"/>
      <c r="DYT123" s="126"/>
      <c r="DYU123" s="126"/>
      <c r="DYV123" s="126"/>
      <c r="DYW123" s="126"/>
      <c r="DYX123" s="126"/>
      <c r="DYY123" s="126"/>
      <c r="DYZ123" s="126"/>
      <c r="DZA123" s="126"/>
      <c r="DZB123" s="126"/>
      <c r="DZC123" s="126"/>
      <c r="DZD123" s="126"/>
      <c r="DZE123" s="126"/>
      <c r="DZF123" s="126"/>
      <c r="DZG123" s="126"/>
      <c r="DZH123" s="126"/>
      <c r="DZI123" s="126"/>
      <c r="DZJ123" s="126"/>
      <c r="DZK123" s="126"/>
      <c r="DZL123" s="126"/>
      <c r="DZM123" s="126"/>
      <c r="DZN123" s="126"/>
      <c r="DZO123" s="126"/>
      <c r="DZP123" s="126"/>
      <c r="DZQ123" s="126"/>
      <c r="DZR123" s="126"/>
      <c r="DZS123" s="126"/>
      <c r="DZT123" s="126"/>
      <c r="DZU123" s="126"/>
      <c r="DZV123" s="126"/>
      <c r="DZW123" s="126"/>
      <c r="DZX123" s="126"/>
      <c r="DZY123" s="126"/>
      <c r="DZZ123" s="126"/>
      <c r="EAA123" s="126"/>
      <c r="EAB123" s="126"/>
      <c r="EAC123" s="126"/>
      <c r="EAD123" s="126"/>
      <c r="EAE123" s="126"/>
      <c r="EAF123" s="126"/>
      <c r="EAG123" s="126"/>
      <c r="EAH123" s="126"/>
      <c r="EAI123" s="126"/>
      <c r="EAJ123" s="126"/>
      <c r="EAK123" s="126"/>
      <c r="EAL123" s="126"/>
      <c r="EAM123" s="126"/>
      <c r="EAN123" s="126"/>
      <c r="EAO123" s="126"/>
      <c r="EAP123" s="126"/>
      <c r="EAQ123" s="126"/>
      <c r="EAR123" s="126"/>
      <c r="EAS123" s="126"/>
      <c r="EAT123" s="126"/>
      <c r="EAU123" s="126"/>
      <c r="EAV123" s="126"/>
      <c r="EAW123" s="126"/>
      <c r="EAX123" s="126"/>
      <c r="EAY123" s="126"/>
      <c r="EAZ123" s="126"/>
      <c r="EBA123" s="126"/>
      <c r="EBB123" s="126"/>
      <c r="EBC123" s="126"/>
      <c r="EBD123" s="126"/>
      <c r="EBE123" s="126"/>
      <c r="EBF123" s="126"/>
      <c r="EBG123" s="126"/>
      <c r="EBH123" s="126"/>
      <c r="EBI123" s="126"/>
      <c r="EBJ123" s="126"/>
      <c r="EBK123" s="126"/>
      <c r="EBL123" s="126"/>
      <c r="EBM123" s="126"/>
      <c r="EBN123" s="126"/>
      <c r="EBO123" s="126"/>
      <c r="EBP123" s="126"/>
      <c r="EBQ123" s="126"/>
      <c r="EBR123" s="126"/>
      <c r="EBS123" s="126"/>
      <c r="EBT123" s="126"/>
      <c r="EBU123" s="126"/>
      <c r="EBV123" s="126"/>
      <c r="EBW123" s="126"/>
      <c r="EBX123" s="126"/>
      <c r="EBY123" s="126"/>
      <c r="EBZ123" s="126"/>
      <c r="ECA123" s="126"/>
      <c r="ECB123" s="126"/>
      <c r="ECC123" s="126"/>
      <c r="ECD123" s="126"/>
      <c r="ECE123" s="126"/>
      <c r="ECF123" s="126"/>
      <c r="ECG123" s="126"/>
      <c r="ECH123" s="126"/>
      <c r="ECI123" s="126"/>
      <c r="ECJ123" s="126"/>
      <c r="ECK123" s="126"/>
      <c r="ECL123" s="126"/>
      <c r="ECM123" s="126"/>
      <c r="ECN123" s="126"/>
      <c r="ECO123" s="126"/>
      <c r="ECP123" s="126"/>
      <c r="ECQ123" s="126"/>
      <c r="ECR123" s="126"/>
      <c r="ECS123" s="126"/>
      <c r="ECT123" s="126"/>
      <c r="ECU123" s="126"/>
      <c r="ECV123" s="126"/>
      <c r="ECW123" s="126"/>
      <c r="ECX123" s="126"/>
      <c r="ECY123" s="126"/>
      <c r="ECZ123" s="126"/>
      <c r="EDA123" s="126"/>
      <c r="EDB123" s="126"/>
      <c r="EDC123" s="126"/>
      <c r="EDD123" s="126"/>
      <c r="EDE123" s="126"/>
      <c r="EDF123" s="126"/>
      <c r="EDG123" s="126"/>
      <c r="EDH123" s="126"/>
      <c r="EDI123" s="126"/>
      <c r="EDJ123" s="126"/>
      <c r="EDK123" s="126"/>
      <c r="EDL123" s="126"/>
      <c r="EDM123" s="126"/>
      <c r="EDN123" s="126"/>
      <c r="EDO123" s="126"/>
      <c r="EDP123" s="126"/>
      <c r="EDQ123" s="126"/>
      <c r="EDR123" s="126"/>
      <c r="EDS123" s="126"/>
      <c r="EDT123" s="126"/>
      <c r="EDU123" s="126"/>
      <c r="EDV123" s="126"/>
      <c r="EDW123" s="126"/>
      <c r="EDX123" s="126"/>
      <c r="EDY123" s="126"/>
      <c r="EDZ123" s="126"/>
      <c r="EEA123" s="126"/>
      <c r="EEB123" s="126"/>
      <c r="EEC123" s="126"/>
      <c r="EED123" s="126"/>
      <c r="EEE123" s="126"/>
      <c r="EEF123" s="126"/>
      <c r="EEG123" s="126"/>
      <c r="EEH123" s="126"/>
      <c r="EEI123" s="126"/>
      <c r="EEJ123" s="126"/>
      <c r="EEK123" s="126"/>
      <c r="EEL123" s="126"/>
      <c r="EEM123" s="126"/>
      <c r="EEN123" s="126"/>
      <c r="EEO123" s="126"/>
      <c r="EEP123" s="126"/>
      <c r="EEQ123" s="126"/>
      <c r="EER123" s="126"/>
      <c r="EES123" s="126"/>
      <c r="EET123" s="126"/>
      <c r="EEU123" s="126"/>
      <c r="EEV123" s="126"/>
      <c r="EEW123" s="126"/>
      <c r="EEX123" s="126"/>
      <c r="EEY123" s="126"/>
      <c r="EEZ123" s="126"/>
      <c r="EFA123" s="126"/>
      <c r="EFB123" s="126"/>
      <c r="EFC123" s="126"/>
      <c r="EFD123" s="126"/>
      <c r="EFE123" s="126"/>
      <c r="EFF123" s="126"/>
      <c r="EFG123" s="126"/>
      <c r="EFH123" s="126"/>
      <c r="EFI123" s="126"/>
      <c r="EFJ123" s="126"/>
      <c r="EFK123" s="126"/>
      <c r="EFL123" s="126"/>
      <c r="EFM123" s="126"/>
      <c r="EFN123" s="126"/>
      <c r="EFO123" s="126"/>
      <c r="EFP123" s="126"/>
      <c r="EFQ123" s="126"/>
      <c r="EFR123" s="126"/>
      <c r="EFS123" s="126"/>
      <c r="EFT123" s="126"/>
      <c r="EFU123" s="126"/>
      <c r="EFV123" s="126"/>
      <c r="EFW123" s="126"/>
      <c r="EFX123" s="126"/>
      <c r="EFY123" s="126"/>
      <c r="EFZ123" s="126"/>
      <c r="EGA123" s="126"/>
      <c r="EGB123" s="126"/>
      <c r="EGC123" s="126"/>
      <c r="EGD123" s="126"/>
      <c r="EGE123" s="126"/>
      <c r="EGF123" s="126"/>
      <c r="EGG123" s="126"/>
      <c r="EGH123" s="126"/>
      <c r="EGI123" s="126"/>
      <c r="EGJ123" s="126"/>
      <c r="EGK123" s="126"/>
      <c r="EGL123" s="126"/>
      <c r="EGM123" s="126"/>
      <c r="EGN123" s="126"/>
      <c r="EGO123" s="126"/>
      <c r="EGP123" s="126"/>
      <c r="EGQ123" s="126"/>
      <c r="EGR123" s="126"/>
      <c r="EGS123" s="126"/>
      <c r="EGT123" s="126"/>
      <c r="EGU123" s="126"/>
      <c r="EGV123" s="126"/>
      <c r="EGW123" s="126"/>
      <c r="EGX123" s="126"/>
      <c r="EGY123" s="126"/>
      <c r="EGZ123" s="126"/>
      <c r="EHA123" s="126"/>
      <c r="EHB123" s="126"/>
      <c r="EHC123" s="126"/>
      <c r="EHD123" s="126"/>
      <c r="EHE123" s="126"/>
      <c r="EHF123" s="126"/>
      <c r="EHG123" s="126"/>
      <c r="EHH123" s="126"/>
      <c r="EHI123" s="126"/>
      <c r="EHJ123" s="126"/>
      <c r="EHK123" s="126"/>
      <c r="EHL123" s="126"/>
      <c r="EHM123" s="126"/>
      <c r="EHN123" s="126"/>
      <c r="EHO123" s="126"/>
      <c r="EHP123" s="126"/>
      <c r="EHQ123" s="126"/>
      <c r="EHR123" s="126"/>
      <c r="EHS123" s="126"/>
      <c r="EHT123" s="126"/>
      <c r="EHU123" s="126"/>
      <c r="EHV123" s="126"/>
      <c r="EHW123" s="126"/>
      <c r="EHX123" s="126"/>
      <c r="EHY123" s="126"/>
      <c r="EHZ123" s="126"/>
      <c r="EIA123" s="126"/>
      <c r="EIB123" s="126"/>
      <c r="EIC123" s="126"/>
      <c r="EID123" s="126"/>
      <c r="EIE123" s="126"/>
      <c r="EIF123" s="126"/>
      <c r="EIG123" s="126"/>
      <c r="EIH123" s="126"/>
      <c r="EII123" s="126"/>
      <c r="EIJ123" s="126"/>
      <c r="EIK123" s="126"/>
      <c r="EIL123" s="126"/>
      <c r="EIM123" s="126"/>
      <c r="EIN123" s="126"/>
      <c r="EIO123" s="126"/>
      <c r="EIP123" s="126"/>
      <c r="EIQ123" s="126"/>
      <c r="EIR123" s="126"/>
      <c r="EIS123" s="126"/>
      <c r="EIT123" s="126"/>
      <c r="EIU123" s="126"/>
      <c r="EIV123" s="126"/>
      <c r="EIW123" s="126"/>
      <c r="EIX123" s="126"/>
      <c r="EIY123" s="126"/>
      <c r="EIZ123" s="126"/>
      <c r="EJA123" s="126"/>
      <c r="EJB123" s="126"/>
      <c r="EJC123" s="126"/>
      <c r="EJD123" s="126"/>
      <c r="EJE123" s="126"/>
      <c r="EJF123" s="126"/>
      <c r="EJG123" s="126"/>
      <c r="EJH123" s="126"/>
      <c r="EJI123" s="126"/>
      <c r="EJJ123" s="126"/>
      <c r="EJK123" s="126"/>
      <c r="EJL123" s="126"/>
      <c r="EJM123" s="126"/>
      <c r="EJN123" s="126"/>
      <c r="EJO123" s="126"/>
      <c r="EJP123" s="126"/>
      <c r="EJQ123" s="126"/>
      <c r="EJR123" s="126"/>
      <c r="EJS123" s="126"/>
      <c r="EJT123" s="126"/>
      <c r="EJU123" s="126"/>
      <c r="EJV123" s="126"/>
      <c r="EJW123" s="126"/>
      <c r="EJX123" s="126"/>
      <c r="EJY123" s="126"/>
      <c r="EJZ123" s="126"/>
      <c r="EKA123" s="126"/>
      <c r="EKB123" s="126"/>
      <c r="EKC123" s="126"/>
      <c r="EKD123" s="126"/>
      <c r="EKE123" s="126"/>
      <c r="EKF123" s="126"/>
      <c r="EKG123" s="126"/>
      <c r="EKH123" s="126"/>
      <c r="EKI123" s="126"/>
      <c r="EKJ123" s="126"/>
      <c r="EKK123" s="126"/>
      <c r="EKL123" s="126"/>
      <c r="EKM123" s="126"/>
      <c r="EKN123" s="126"/>
      <c r="EKO123" s="126"/>
      <c r="EKP123" s="126"/>
      <c r="EKQ123" s="126"/>
      <c r="EKR123" s="126"/>
      <c r="EKS123" s="126"/>
      <c r="EKT123" s="126"/>
      <c r="EKU123" s="126"/>
      <c r="EKV123" s="126"/>
      <c r="EKW123" s="126"/>
      <c r="EKX123" s="126"/>
      <c r="EKY123" s="126"/>
      <c r="EKZ123" s="126"/>
      <c r="ELA123" s="126"/>
      <c r="ELB123" s="126"/>
      <c r="ELC123" s="126"/>
      <c r="ELD123" s="126"/>
      <c r="ELE123" s="126"/>
      <c r="ELF123" s="126"/>
      <c r="ELG123" s="126"/>
      <c r="ELH123" s="126"/>
      <c r="ELI123" s="126"/>
      <c r="ELJ123" s="126"/>
      <c r="ELK123" s="126"/>
      <c r="ELL123" s="126"/>
      <c r="ELM123" s="126"/>
      <c r="ELN123" s="126"/>
      <c r="ELO123" s="126"/>
      <c r="ELP123" s="126"/>
      <c r="ELQ123" s="126"/>
      <c r="ELR123" s="126"/>
      <c r="ELS123" s="126"/>
      <c r="ELT123" s="126"/>
      <c r="ELU123" s="126"/>
      <c r="ELV123" s="126"/>
      <c r="ELW123" s="126"/>
      <c r="ELX123" s="126"/>
      <c r="ELY123" s="126"/>
      <c r="ELZ123" s="126"/>
      <c r="EMA123" s="126"/>
      <c r="EMB123" s="126"/>
      <c r="EMC123" s="126"/>
      <c r="EMD123" s="126"/>
      <c r="EME123" s="126"/>
      <c r="EMF123" s="126"/>
      <c r="EMG123" s="126"/>
      <c r="EMH123" s="126"/>
      <c r="EMI123" s="126"/>
      <c r="EMJ123" s="126"/>
      <c r="EMK123" s="126"/>
      <c r="EML123" s="126"/>
      <c r="EMM123" s="126"/>
      <c r="EMN123" s="126"/>
      <c r="EMO123" s="126"/>
      <c r="EMP123" s="126"/>
      <c r="EMQ123" s="126"/>
      <c r="EMR123" s="126"/>
      <c r="EMS123" s="126"/>
      <c r="EMT123" s="126"/>
      <c r="EMU123" s="126"/>
      <c r="EMV123" s="126"/>
      <c r="EMW123" s="126"/>
      <c r="EMX123" s="126"/>
      <c r="EMY123" s="126"/>
      <c r="EMZ123" s="126"/>
      <c r="ENA123" s="126"/>
      <c r="ENB123" s="126"/>
      <c r="ENC123" s="126"/>
      <c r="END123" s="126"/>
      <c r="ENE123" s="126"/>
      <c r="ENF123" s="126"/>
      <c r="ENG123" s="126"/>
      <c r="ENH123" s="126"/>
      <c r="ENI123" s="126"/>
      <c r="ENJ123" s="126"/>
      <c r="ENK123" s="126"/>
      <c r="ENL123" s="126"/>
      <c r="ENM123" s="126"/>
      <c r="ENN123" s="126"/>
      <c r="ENO123" s="126"/>
      <c r="ENP123" s="126"/>
      <c r="ENQ123" s="126"/>
      <c r="ENR123" s="126"/>
      <c r="ENS123" s="126"/>
      <c r="ENT123" s="126"/>
      <c r="ENU123" s="126"/>
      <c r="ENV123" s="126"/>
      <c r="ENW123" s="126"/>
      <c r="ENX123" s="126"/>
      <c r="ENY123" s="126"/>
      <c r="ENZ123" s="126"/>
      <c r="EOA123" s="126"/>
      <c r="EOB123" s="126"/>
      <c r="EOC123" s="126"/>
      <c r="EOD123" s="126"/>
      <c r="EOE123" s="126"/>
      <c r="EOF123" s="126"/>
      <c r="EOG123" s="126"/>
      <c r="EOH123" s="126"/>
      <c r="EOI123" s="126"/>
      <c r="EOJ123" s="126"/>
      <c r="EOK123" s="126"/>
      <c r="EOL123" s="126"/>
      <c r="EOM123" s="126"/>
      <c r="EON123" s="126"/>
      <c r="EOO123" s="126"/>
      <c r="EOP123" s="126"/>
      <c r="EOQ123" s="126"/>
      <c r="EOR123" s="126"/>
      <c r="EOS123" s="126"/>
      <c r="EOT123" s="126"/>
      <c r="EOU123" s="126"/>
      <c r="EOV123" s="126"/>
      <c r="EOW123" s="126"/>
      <c r="EOX123" s="126"/>
      <c r="EOY123" s="126"/>
      <c r="EOZ123" s="126"/>
      <c r="EPA123" s="126"/>
      <c r="EPB123" s="126"/>
      <c r="EPC123" s="126"/>
      <c r="EPD123" s="126"/>
      <c r="EPE123" s="126"/>
      <c r="EPF123" s="126"/>
      <c r="EPG123" s="126"/>
      <c r="EPH123" s="126"/>
      <c r="EPI123" s="126"/>
      <c r="EPJ123" s="126"/>
      <c r="EPK123" s="126"/>
      <c r="EPL123" s="126"/>
      <c r="EPM123" s="126"/>
      <c r="EPN123" s="126"/>
      <c r="EPO123" s="126"/>
      <c r="EPP123" s="126"/>
      <c r="EPQ123" s="126"/>
      <c r="EPR123" s="126"/>
      <c r="EPS123" s="126"/>
      <c r="EPT123" s="126"/>
      <c r="EPU123" s="126"/>
      <c r="EPV123" s="126"/>
      <c r="EPW123" s="126"/>
      <c r="EPX123" s="126"/>
      <c r="EPY123" s="126"/>
      <c r="EPZ123" s="126"/>
      <c r="EQA123" s="126"/>
      <c r="EQB123" s="126"/>
      <c r="EQC123" s="126"/>
      <c r="EQD123" s="126"/>
      <c r="EQE123" s="126"/>
      <c r="EQF123" s="126"/>
      <c r="EQG123" s="126"/>
      <c r="EQH123" s="126"/>
      <c r="EQI123" s="126"/>
      <c r="EQJ123" s="126"/>
      <c r="EQK123" s="126"/>
      <c r="EQL123" s="126"/>
      <c r="EQM123" s="126"/>
      <c r="EQN123" s="126"/>
      <c r="EQO123" s="126"/>
      <c r="EQP123" s="126"/>
      <c r="EQQ123" s="126"/>
      <c r="EQR123" s="126"/>
      <c r="EQS123" s="126"/>
      <c r="EQT123" s="126"/>
      <c r="EQU123" s="126"/>
      <c r="EQV123" s="126"/>
      <c r="EQW123" s="126"/>
      <c r="EQX123" s="126"/>
      <c r="EQY123" s="126"/>
      <c r="EQZ123" s="126"/>
      <c r="ERA123" s="126"/>
      <c r="ERB123" s="126"/>
      <c r="ERC123" s="126"/>
      <c r="ERD123" s="126"/>
      <c r="ERE123" s="126"/>
      <c r="ERF123" s="126"/>
      <c r="ERG123" s="126"/>
      <c r="ERH123" s="126"/>
      <c r="ERI123" s="126"/>
      <c r="ERJ123" s="126"/>
      <c r="ERK123" s="126"/>
      <c r="ERL123" s="126"/>
      <c r="ERM123" s="126"/>
      <c r="ERN123" s="126"/>
      <c r="ERO123" s="126"/>
      <c r="ERP123" s="126"/>
      <c r="ERQ123" s="126"/>
      <c r="ERR123" s="126"/>
      <c r="ERS123" s="126"/>
      <c r="ERT123" s="126"/>
      <c r="ERU123" s="126"/>
      <c r="ERV123" s="126"/>
      <c r="ERW123" s="126"/>
      <c r="ERX123" s="126"/>
      <c r="ERY123" s="126"/>
      <c r="ERZ123" s="126"/>
      <c r="ESA123" s="126"/>
      <c r="ESB123" s="126"/>
      <c r="ESC123" s="126"/>
      <c r="ESD123" s="126"/>
      <c r="ESE123" s="126"/>
      <c r="ESF123" s="126"/>
      <c r="ESG123" s="126"/>
      <c r="ESH123" s="126"/>
      <c r="ESI123" s="126"/>
      <c r="ESJ123" s="126"/>
      <c r="ESK123" s="126"/>
      <c r="ESL123" s="126"/>
      <c r="ESM123" s="126"/>
      <c r="ESN123" s="126"/>
      <c r="ESO123" s="126"/>
      <c r="ESP123" s="126"/>
      <c r="ESQ123" s="126"/>
      <c r="ESR123" s="126"/>
      <c r="ESS123" s="126"/>
      <c r="EST123" s="126"/>
      <c r="ESU123" s="126"/>
      <c r="ESV123" s="126"/>
      <c r="ESW123" s="126"/>
      <c r="ESX123" s="126"/>
      <c r="ESY123" s="126"/>
      <c r="ESZ123" s="126"/>
      <c r="ETA123" s="126"/>
      <c r="ETB123" s="126"/>
      <c r="ETC123" s="126"/>
      <c r="ETD123" s="126"/>
      <c r="ETE123" s="126"/>
      <c r="ETF123" s="126"/>
      <c r="ETG123" s="126"/>
      <c r="ETH123" s="126"/>
      <c r="ETI123" s="126"/>
      <c r="ETJ123" s="126"/>
      <c r="ETK123" s="126"/>
      <c r="ETL123" s="126"/>
      <c r="ETM123" s="126"/>
      <c r="ETN123" s="126"/>
      <c r="ETO123" s="126"/>
      <c r="ETP123" s="126"/>
      <c r="ETQ123" s="126"/>
      <c r="ETR123" s="126"/>
      <c r="ETS123" s="126"/>
      <c r="ETT123" s="126"/>
      <c r="ETU123" s="126"/>
      <c r="ETV123" s="126"/>
      <c r="ETW123" s="126"/>
      <c r="ETX123" s="126"/>
      <c r="ETY123" s="126"/>
      <c r="ETZ123" s="126"/>
      <c r="EUA123" s="126"/>
      <c r="EUB123" s="126"/>
      <c r="EUC123" s="126"/>
      <c r="EUD123" s="126"/>
      <c r="EUE123" s="126"/>
      <c r="EUF123" s="126"/>
      <c r="EUG123" s="126"/>
      <c r="EUH123" s="126"/>
      <c r="EUI123" s="126"/>
      <c r="EUJ123" s="126"/>
      <c r="EUK123" s="126"/>
      <c r="EUL123" s="126"/>
      <c r="EUM123" s="126"/>
      <c r="EUN123" s="126"/>
      <c r="EUO123" s="126"/>
      <c r="EUP123" s="126"/>
      <c r="EUQ123" s="126"/>
      <c r="EUR123" s="126"/>
      <c r="EUS123" s="126"/>
      <c r="EUT123" s="126"/>
      <c r="EUU123" s="126"/>
      <c r="EUV123" s="126"/>
      <c r="EUW123" s="126"/>
      <c r="EUX123" s="126"/>
      <c r="EUY123" s="126"/>
      <c r="EUZ123" s="126"/>
      <c r="EVA123" s="126"/>
      <c r="EVB123" s="126"/>
      <c r="EVC123" s="126"/>
      <c r="EVD123" s="126"/>
      <c r="EVE123" s="126"/>
      <c r="EVF123" s="126"/>
      <c r="EVG123" s="126"/>
      <c r="EVH123" s="126"/>
      <c r="EVI123" s="126"/>
      <c r="EVJ123" s="126"/>
      <c r="EVK123" s="126"/>
      <c r="EVL123" s="126"/>
      <c r="EVM123" s="126"/>
      <c r="EVN123" s="126"/>
      <c r="EVO123" s="126"/>
      <c r="EVP123" s="126"/>
      <c r="EVQ123" s="126"/>
      <c r="EVR123" s="126"/>
      <c r="EVS123" s="126"/>
      <c r="EVT123" s="126"/>
      <c r="EVU123" s="126"/>
      <c r="EVV123" s="126"/>
      <c r="EVW123" s="126"/>
      <c r="EVX123" s="126"/>
      <c r="EVY123" s="126"/>
      <c r="EVZ123" s="126"/>
      <c r="EWA123" s="126"/>
      <c r="EWB123" s="126"/>
      <c r="EWC123" s="126"/>
      <c r="EWD123" s="126"/>
      <c r="EWE123" s="126"/>
      <c r="EWF123" s="126"/>
      <c r="EWG123" s="126"/>
      <c r="EWH123" s="126"/>
      <c r="EWI123" s="126"/>
      <c r="EWJ123" s="126"/>
      <c r="EWK123" s="126"/>
      <c r="EWL123" s="126"/>
      <c r="EWM123" s="126"/>
      <c r="EWN123" s="126"/>
      <c r="EWO123" s="126"/>
      <c r="EWP123" s="126"/>
      <c r="EWQ123" s="126"/>
      <c r="EWR123" s="126"/>
      <c r="EWS123" s="126"/>
      <c r="EWT123" s="126"/>
      <c r="EWU123" s="126"/>
      <c r="EWV123" s="126"/>
      <c r="EWW123" s="126"/>
      <c r="EWX123" s="126"/>
      <c r="EWY123" s="126"/>
      <c r="EWZ123" s="126"/>
      <c r="EXA123" s="126"/>
      <c r="EXB123" s="126"/>
      <c r="EXC123" s="126"/>
      <c r="EXD123" s="126"/>
      <c r="EXE123" s="126"/>
      <c r="EXF123" s="126"/>
      <c r="EXG123" s="126"/>
      <c r="EXH123" s="126"/>
      <c r="EXI123" s="126"/>
      <c r="EXJ123" s="126"/>
      <c r="EXK123" s="126"/>
      <c r="EXL123" s="126"/>
      <c r="EXM123" s="126"/>
      <c r="EXN123" s="126"/>
      <c r="EXO123" s="126"/>
      <c r="EXP123" s="126"/>
      <c r="EXQ123" s="126"/>
      <c r="EXR123" s="126"/>
      <c r="EXS123" s="126"/>
      <c r="EXT123" s="126"/>
      <c r="EXU123" s="126"/>
      <c r="EXV123" s="126"/>
      <c r="EXW123" s="126"/>
      <c r="EXX123" s="126"/>
      <c r="EXY123" s="126"/>
      <c r="EXZ123" s="126"/>
      <c r="EYA123" s="126"/>
      <c r="EYB123" s="126"/>
      <c r="EYC123" s="126"/>
      <c r="EYD123" s="126"/>
      <c r="EYE123" s="126"/>
      <c r="EYF123" s="126"/>
      <c r="EYG123" s="126"/>
      <c r="EYH123" s="126"/>
      <c r="EYI123" s="126"/>
      <c r="EYJ123" s="126"/>
      <c r="EYK123" s="126"/>
      <c r="EYL123" s="126"/>
      <c r="EYM123" s="126"/>
      <c r="EYN123" s="126"/>
      <c r="EYO123" s="126"/>
      <c r="EYP123" s="126"/>
      <c r="EYQ123" s="126"/>
      <c r="EYR123" s="126"/>
      <c r="EYS123" s="126"/>
      <c r="EYT123" s="126"/>
      <c r="EYU123" s="126"/>
      <c r="EYV123" s="126"/>
      <c r="EYW123" s="126"/>
      <c r="EYX123" s="126"/>
      <c r="EYY123" s="126"/>
      <c r="EYZ123" s="126"/>
      <c r="EZA123" s="126"/>
      <c r="EZB123" s="126"/>
      <c r="EZC123" s="126"/>
      <c r="EZD123" s="126"/>
      <c r="EZE123" s="126"/>
      <c r="EZF123" s="126"/>
      <c r="EZG123" s="126"/>
      <c r="EZH123" s="126"/>
      <c r="EZI123" s="126"/>
      <c r="EZJ123" s="126"/>
      <c r="EZK123" s="126"/>
      <c r="EZL123" s="126"/>
      <c r="EZM123" s="126"/>
      <c r="EZN123" s="126"/>
      <c r="EZO123" s="126"/>
      <c r="EZP123" s="126"/>
      <c r="EZQ123" s="126"/>
      <c r="EZR123" s="126"/>
      <c r="EZS123" s="126"/>
      <c r="EZT123" s="126"/>
      <c r="EZU123" s="126"/>
      <c r="EZV123" s="126"/>
      <c r="EZW123" s="126"/>
      <c r="EZX123" s="126"/>
      <c r="EZY123" s="126"/>
      <c r="EZZ123" s="126"/>
      <c r="FAA123" s="126"/>
      <c r="FAB123" s="126"/>
      <c r="FAC123" s="126"/>
      <c r="FAD123" s="126"/>
      <c r="FAE123" s="126"/>
      <c r="FAF123" s="126"/>
      <c r="FAG123" s="126"/>
      <c r="FAH123" s="126"/>
      <c r="FAI123" s="126"/>
      <c r="FAJ123" s="126"/>
      <c r="FAK123" s="126"/>
      <c r="FAL123" s="126"/>
      <c r="FAM123" s="126"/>
      <c r="FAN123" s="126"/>
      <c r="FAO123" s="126"/>
      <c r="FAP123" s="126"/>
      <c r="FAQ123" s="126"/>
      <c r="FAR123" s="126"/>
      <c r="FAS123" s="126"/>
      <c r="FAT123" s="126"/>
      <c r="FAU123" s="126"/>
      <c r="FAV123" s="126"/>
      <c r="FAW123" s="126"/>
      <c r="FAX123" s="126"/>
      <c r="FAY123" s="126"/>
      <c r="FAZ123" s="126"/>
      <c r="FBA123" s="126"/>
      <c r="FBB123" s="126"/>
      <c r="FBC123" s="126"/>
      <c r="FBD123" s="126"/>
      <c r="FBE123" s="126"/>
      <c r="FBF123" s="126"/>
      <c r="FBG123" s="126"/>
      <c r="FBH123" s="126"/>
      <c r="FBI123" s="126"/>
      <c r="FBJ123" s="126"/>
      <c r="FBK123" s="126"/>
      <c r="FBL123" s="126"/>
      <c r="FBM123" s="126"/>
      <c r="FBN123" s="126"/>
      <c r="FBO123" s="126"/>
      <c r="FBP123" s="126"/>
      <c r="FBQ123" s="126"/>
      <c r="FBR123" s="126"/>
      <c r="FBS123" s="126"/>
      <c r="FBT123" s="126"/>
      <c r="FBU123" s="126"/>
      <c r="FBV123" s="126"/>
      <c r="FBW123" s="126"/>
      <c r="FBX123" s="126"/>
      <c r="FBY123" s="126"/>
      <c r="FBZ123" s="126"/>
      <c r="FCA123" s="126"/>
      <c r="FCB123" s="126"/>
      <c r="FCC123" s="126"/>
      <c r="FCD123" s="126"/>
      <c r="FCE123" s="126"/>
      <c r="FCF123" s="126"/>
      <c r="FCG123" s="126"/>
      <c r="FCH123" s="126"/>
      <c r="FCI123" s="126"/>
      <c r="FCJ123" s="126"/>
      <c r="FCK123" s="126"/>
      <c r="FCL123" s="126"/>
      <c r="FCM123" s="126"/>
      <c r="FCN123" s="126"/>
      <c r="FCO123" s="126"/>
      <c r="FCP123" s="126"/>
      <c r="FCQ123" s="126"/>
      <c r="FCR123" s="126"/>
      <c r="FCS123" s="126"/>
      <c r="FCT123" s="126"/>
      <c r="FCU123" s="126"/>
      <c r="FCV123" s="126"/>
      <c r="FCW123" s="126"/>
      <c r="FCX123" s="126"/>
      <c r="FCY123" s="126"/>
      <c r="FCZ123" s="126"/>
      <c r="FDA123" s="126"/>
      <c r="FDB123" s="126"/>
      <c r="FDC123" s="126"/>
      <c r="FDD123" s="126"/>
      <c r="FDE123" s="126"/>
      <c r="FDF123" s="126"/>
      <c r="FDG123" s="126"/>
      <c r="FDH123" s="126"/>
      <c r="FDI123" s="126"/>
      <c r="FDJ123" s="126"/>
      <c r="FDK123" s="126"/>
      <c r="FDL123" s="126"/>
      <c r="FDM123" s="126"/>
      <c r="FDN123" s="126"/>
      <c r="FDO123" s="126"/>
      <c r="FDP123" s="126"/>
      <c r="FDQ123" s="126"/>
      <c r="FDR123" s="126"/>
      <c r="FDS123" s="126"/>
      <c r="FDT123" s="126"/>
      <c r="FDU123" s="126"/>
      <c r="FDV123" s="126"/>
      <c r="FDW123" s="126"/>
      <c r="FDX123" s="126"/>
      <c r="FDY123" s="126"/>
      <c r="FDZ123" s="126"/>
      <c r="FEA123" s="126"/>
      <c r="FEB123" s="126"/>
      <c r="FEC123" s="126"/>
      <c r="FED123" s="126"/>
      <c r="FEE123" s="126"/>
      <c r="FEF123" s="126"/>
      <c r="FEG123" s="126"/>
      <c r="FEH123" s="126"/>
      <c r="FEI123" s="126"/>
      <c r="FEJ123" s="126"/>
      <c r="FEK123" s="126"/>
      <c r="FEL123" s="126"/>
      <c r="FEM123" s="126"/>
      <c r="FEN123" s="126"/>
      <c r="FEO123" s="126"/>
      <c r="FEP123" s="126"/>
      <c r="FEQ123" s="126"/>
      <c r="FER123" s="126"/>
      <c r="FES123" s="126"/>
      <c r="FET123" s="126"/>
      <c r="FEU123" s="126"/>
      <c r="FEV123" s="126"/>
      <c r="FEW123" s="126"/>
      <c r="FEX123" s="126"/>
      <c r="FEY123" s="126"/>
      <c r="FEZ123" s="126"/>
      <c r="FFA123" s="126"/>
      <c r="FFB123" s="126"/>
      <c r="FFC123" s="126"/>
      <c r="FFD123" s="126"/>
      <c r="FFE123" s="126"/>
      <c r="FFF123" s="126"/>
      <c r="FFG123" s="126"/>
      <c r="FFH123" s="126"/>
      <c r="FFI123" s="126"/>
      <c r="FFJ123" s="126"/>
      <c r="FFK123" s="126"/>
      <c r="FFL123" s="126"/>
      <c r="FFM123" s="126"/>
      <c r="FFN123" s="126"/>
      <c r="FFO123" s="126"/>
      <c r="FFP123" s="126"/>
      <c r="FFQ123" s="126"/>
      <c r="FFR123" s="126"/>
      <c r="FFS123" s="126"/>
      <c r="FFT123" s="126"/>
      <c r="FFU123" s="126"/>
      <c r="FFV123" s="126"/>
      <c r="FFW123" s="126"/>
      <c r="FFX123" s="126"/>
      <c r="FFY123" s="126"/>
      <c r="FFZ123" s="126"/>
      <c r="FGA123" s="126"/>
      <c r="FGB123" s="126"/>
      <c r="FGC123" s="126"/>
      <c r="FGD123" s="126"/>
      <c r="FGE123" s="126"/>
      <c r="FGF123" s="126"/>
      <c r="FGG123" s="126"/>
      <c r="FGH123" s="126"/>
      <c r="FGI123" s="126"/>
      <c r="FGJ123" s="126"/>
      <c r="FGK123" s="126"/>
      <c r="FGL123" s="126"/>
      <c r="FGM123" s="126"/>
      <c r="FGN123" s="126"/>
      <c r="FGO123" s="126"/>
      <c r="FGP123" s="126"/>
      <c r="FGQ123" s="126"/>
      <c r="FGR123" s="126"/>
      <c r="FGS123" s="126"/>
      <c r="FGT123" s="126"/>
      <c r="FGU123" s="126"/>
      <c r="FGV123" s="126"/>
      <c r="FGW123" s="126"/>
      <c r="FGX123" s="126"/>
      <c r="FGY123" s="126"/>
      <c r="FGZ123" s="126"/>
      <c r="FHA123" s="126"/>
      <c r="FHB123" s="126"/>
      <c r="FHC123" s="126"/>
      <c r="FHD123" s="126"/>
      <c r="FHE123" s="126"/>
      <c r="FHF123" s="126"/>
      <c r="FHG123" s="126"/>
      <c r="FHH123" s="126"/>
      <c r="FHI123" s="126"/>
      <c r="FHJ123" s="126"/>
      <c r="FHK123" s="126"/>
      <c r="FHL123" s="126"/>
      <c r="FHM123" s="126"/>
      <c r="FHN123" s="126"/>
      <c r="FHO123" s="126"/>
      <c r="FHP123" s="126"/>
      <c r="FHQ123" s="126"/>
      <c r="FHR123" s="126"/>
      <c r="FHS123" s="126"/>
      <c r="FHT123" s="126"/>
      <c r="FHU123" s="126"/>
      <c r="FHV123" s="126"/>
      <c r="FHW123" s="126"/>
      <c r="FHX123" s="126"/>
      <c r="FHY123" s="126"/>
      <c r="FHZ123" s="126"/>
      <c r="FIA123" s="126"/>
      <c r="FIB123" s="126"/>
      <c r="FIC123" s="126"/>
      <c r="FID123" s="126"/>
      <c r="FIE123" s="126"/>
      <c r="FIF123" s="126"/>
      <c r="FIG123" s="126"/>
      <c r="FIH123" s="126"/>
      <c r="FII123" s="126"/>
      <c r="FIJ123" s="126"/>
      <c r="FIK123" s="126"/>
      <c r="FIL123" s="126"/>
      <c r="FIM123" s="126"/>
      <c r="FIN123" s="126"/>
      <c r="FIO123" s="126"/>
      <c r="FIP123" s="126"/>
      <c r="FIQ123" s="126"/>
      <c r="FIR123" s="126"/>
      <c r="FIS123" s="126"/>
      <c r="FIT123" s="126"/>
      <c r="FIU123" s="126"/>
      <c r="FIV123" s="126"/>
      <c r="FIW123" s="126"/>
      <c r="FIX123" s="126"/>
      <c r="FIY123" s="126"/>
      <c r="FIZ123" s="126"/>
      <c r="FJA123" s="126"/>
      <c r="FJB123" s="126"/>
      <c r="FJC123" s="126"/>
      <c r="FJD123" s="126"/>
      <c r="FJE123" s="126"/>
      <c r="FJF123" s="126"/>
      <c r="FJG123" s="126"/>
      <c r="FJH123" s="126"/>
      <c r="FJI123" s="126"/>
      <c r="FJJ123" s="126"/>
      <c r="FJK123" s="126"/>
      <c r="FJL123" s="126"/>
      <c r="FJM123" s="126"/>
      <c r="FJN123" s="126"/>
      <c r="FJO123" s="126"/>
      <c r="FJP123" s="126"/>
      <c r="FJQ123" s="126"/>
      <c r="FJR123" s="126"/>
      <c r="FJS123" s="126"/>
      <c r="FJT123" s="126"/>
      <c r="FJU123" s="126"/>
      <c r="FJV123" s="126"/>
      <c r="FJW123" s="126"/>
      <c r="FJX123" s="126"/>
      <c r="FJY123" s="126"/>
      <c r="FJZ123" s="126"/>
      <c r="FKA123" s="126"/>
      <c r="FKB123" s="126"/>
      <c r="FKC123" s="126"/>
      <c r="FKD123" s="126"/>
      <c r="FKE123" s="126"/>
      <c r="FKF123" s="126"/>
      <c r="FKG123" s="126"/>
      <c r="FKH123" s="126"/>
      <c r="FKI123" s="126"/>
      <c r="FKJ123" s="126"/>
      <c r="FKK123" s="126"/>
      <c r="FKL123" s="126"/>
      <c r="FKM123" s="126"/>
      <c r="FKN123" s="126"/>
      <c r="FKO123" s="126"/>
      <c r="FKP123" s="126"/>
      <c r="FKQ123" s="126"/>
      <c r="FKR123" s="126"/>
      <c r="FKS123" s="126"/>
      <c r="FKT123" s="126"/>
      <c r="FKU123" s="126"/>
      <c r="FKV123" s="126"/>
      <c r="FKW123" s="126"/>
      <c r="FKX123" s="126"/>
      <c r="FKY123" s="126"/>
      <c r="FKZ123" s="126"/>
      <c r="FLA123" s="126"/>
      <c r="FLB123" s="126"/>
      <c r="FLC123" s="126"/>
      <c r="FLD123" s="126"/>
      <c r="FLE123" s="126"/>
      <c r="FLF123" s="126"/>
      <c r="FLG123" s="126"/>
      <c r="FLH123" s="126"/>
      <c r="FLI123" s="126"/>
      <c r="FLJ123" s="126"/>
      <c r="FLK123" s="126"/>
      <c r="FLL123" s="126"/>
      <c r="FLM123" s="126"/>
      <c r="FLN123" s="126"/>
      <c r="FLO123" s="126"/>
      <c r="FLP123" s="126"/>
      <c r="FLQ123" s="126"/>
      <c r="FLR123" s="126"/>
      <c r="FLS123" s="126"/>
      <c r="FLT123" s="126"/>
      <c r="FLU123" s="126"/>
      <c r="FLV123" s="126"/>
      <c r="FLW123" s="126"/>
      <c r="FLX123" s="126"/>
      <c r="FLY123" s="126"/>
      <c r="FLZ123" s="126"/>
      <c r="FMA123" s="126"/>
      <c r="FMB123" s="126"/>
      <c r="FMC123" s="126"/>
      <c r="FMD123" s="126"/>
      <c r="FME123" s="126"/>
      <c r="FMF123" s="126"/>
      <c r="FMG123" s="126"/>
      <c r="FMH123" s="126"/>
      <c r="FMI123" s="126"/>
      <c r="FMJ123" s="126"/>
      <c r="FMK123" s="126"/>
      <c r="FML123" s="126"/>
      <c r="FMM123" s="126"/>
      <c r="FMN123" s="126"/>
      <c r="FMO123" s="126"/>
      <c r="FMP123" s="126"/>
      <c r="FMQ123" s="126"/>
      <c r="FMR123" s="126"/>
      <c r="FMS123" s="126"/>
      <c r="FMT123" s="126"/>
      <c r="FMU123" s="126"/>
      <c r="FMV123" s="126"/>
      <c r="FMW123" s="126"/>
      <c r="FMX123" s="126"/>
      <c r="FMY123" s="126"/>
      <c r="FMZ123" s="126"/>
      <c r="FNA123" s="126"/>
      <c r="FNB123" s="126"/>
      <c r="FNC123" s="126"/>
      <c r="FND123" s="126"/>
      <c r="FNE123" s="126"/>
      <c r="FNF123" s="126"/>
      <c r="FNG123" s="126"/>
      <c r="FNH123" s="126"/>
      <c r="FNI123" s="126"/>
      <c r="FNJ123" s="126"/>
      <c r="FNK123" s="126"/>
      <c r="FNL123" s="126"/>
      <c r="FNM123" s="126"/>
      <c r="FNN123" s="126"/>
      <c r="FNO123" s="126"/>
      <c r="FNP123" s="126"/>
      <c r="FNQ123" s="126"/>
      <c r="FNR123" s="126"/>
      <c r="FNS123" s="126"/>
      <c r="FNT123" s="126"/>
      <c r="FNU123" s="126"/>
      <c r="FNV123" s="126"/>
      <c r="FNW123" s="126"/>
      <c r="FNX123" s="126"/>
      <c r="FNY123" s="126"/>
      <c r="FNZ123" s="126"/>
      <c r="FOA123" s="126"/>
      <c r="FOB123" s="126"/>
      <c r="FOC123" s="126"/>
      <c r="FOD123" s="126"/>
      <c r="FOE123" s="126"/>
      <c r="FOF123" s="126"/>
      <c r="FOG123" s="126"/>
      <c r="FOH123" s="126"/>
      <c r="FOI123" s="126"/>
      <c r="FOJ123" s="126"/>
      <c r="FOK123" s="126"/>
      <c r="FOL123" s="126"/>
      <c r="FOM123" s="126"/>
      <c r="FON123" s="126"/>
      <c r="FOO123" s="126"/>
      <c r="FOP123" s="126"/>
      <c r="FOQ123" s="126"/>
      <c r="FOR123" s="126"/>
      <c r="FOS123" s="126"/>
      <c r="FOT123" s="126"/>
      <c r="FOU123" s="126"/>
      <c r="FOV123" s="126"/>
      <c r="FOW123" s="126"/>
      <c r="FOX123" s="126"/>
      <c r="FOY123" s="126"/>
      <c r="FOZ123" s="126"/>
      <c r="FPA123" s="126"/>
      <c r="FPB123" s="126"/>
      <c r="FPC123" s="126"/>
      <c r="FPD123" s="126"/>
      <c r="FPE123" s="126"/>
      <c r="FPF123" s="126"/>
      <c r="FPG123" s="126"/>
      <c r="FPH123" s="126"/>
      <c r="FPI123" s="126"/>
      <c r="FPJ123" s="126"/>
      <c r="FPK123" s="126"/>
      <c r="FPL123" s="126"/>
      <c r="FPM123" s="126"/>
      <c r="FPN123" s="126"/>
      <c r="FPO123" s="126"/>
      <c r="FPP123" s="126"/>
      <c r="FPQ123" s="126"/>
      <c r="FPR123" s="126"/>
      <c r="FPS123" s="126"/>
      <c r="FPT123" s="126"/>
      <c r="FPU123" s="126"/>
      <c r="FPV123" s="126"/>
      <c r="FPW123" s="126"/>
      <c r="FPX123" s="126"/>
      <c r="FPY123" s="126"/>
      <c r="FPZ123" s="126"/>
      <c r="FQA123" s="126"/>
      <c r="FQB123" s="126"/>
      <c r="FQC123" s="126"/>
      <c r="FQD123" s="126"/>
      <c r="FQE123" s="126"/>
      <c r="FQF123" s="126"/>
      <c r="FQG123" s="126"/>
      <c r="FQH123" s="126"/>
      <c r="FQI123" s="126"/>
      <c r="FQJ123" s="126"/>
      <c r="FQK123" s="126"/>
      <c r="FQL123" s="126"/>
      <c r="FQM123" s="126"/>
      <c r="FQN123" s="126"/>
      <c r="FQO123" s="126"/>
      <c r="FQP123" s="126"/>
      <c r="FQQ123" s="126"/>
      <c r="FQR123" s="126"/>
      <c r="FQS123" s="126"/>
      <c r="FQT123" s="126"/>
      <c r="FQU123" s="126"/>
      <c r="FQV123" s="126"/>
      <c r="FQW123" s="126"/>
      <c r="FQX123" s="126"/>
      <c r="FQY123" s="126"/>
      <c r="FQZ123" s="126"/>
      <c r="FRA123" s="126"/>
      <c r="FRB123" s="126"/>
      <c r="FRC123" s="126"/>
      <c r="FRD123" s="126"/>
      <c r="FRE123" s="126"/>
      <c r="FRF123" s="126"/>
      <c r="FRG123" s="126"/>
      <c r="FRH123" s="126"/>
      <c r="FRI123" s="126"/>
      <c r="FRJ123" s="126"/>
      <c r="FRK123" s="126"/>
      <c r="FRL123" s="126"/>
      <c r="FRM123" s="126"/>
      <c r="FRN123" s="126"/>
      <c r="FRO123" s="126"/>
      <c r="FRP123" s="126"/>
      <c r="FRQ123" s="126"/>
      <c r="FRR123" s="126"/>
      <c r="FRS123" s="126"/>
      <c r="FRT123" s="126"/>
      <c r="FRU123" s="126"/>
      <c r="FRV123" s="126"/>
      <c r="FRW123" s="126"/>
      <c r="FRX123" s="126"/>
      <c r="FRY123" s="126"/>
      <c r="FRZ123" s="126"/>
      <c r="FSA123" s="126"/>
      <c r="FSB123" s="126"/>
      <c r="FSC123" s="126"/>
      <c r="FSD123" s="126"/>
      <c r="FSE123" s="126"/>
      <c r="FSF123" s="126"/>
      <c r="FSG123" s="126"/>
      <c r="FSH123" s="126"/>
      <c r="FSI123" s="126"/>
      <c r="FSJ123" s="126"/>
      <c r="FSK123" s="126"/>
      <c r="FSL123" s="126"/>
      <c r="FSM123" s="126"/>
      <c r="FSN123" s="126"/>
      <c r="FSO123" s="126"/>
      <c r="FSP123" s="126"/>
      <c r="FSQ123" s="126"/>
      <c r="FSR123" s="126"/>
      <c r="FSS123" s="126"/>
      <c r="FST123" s="126"/>
      <c r="FSU123" s="126"/>
      <c r="FSV123" s="126"/>
      <c r="FSW123" s="126"/>
      <c r="FSX123" s="126"/>
      <c r="FSY123" s="126"/>
      <c r="FSZ123" s="126"/>
      <c r="FTA123" s="126"/>
      <c r="FTB123" s="126"/>
      <c r="FTC123" s="126"/>
      <c r="FTD123" s="126"/>
      <c r="FTE123" s="126"/>
      <c r="FTF123" s="126"/>
      <c r="FTG123" s="126"/>
      <c r="FTH123" s="126"/>
      <c r="FTI123" s="126"/>
      <c r="FTJ123" s="126"/>
      <c r="FTK123" s="126"/>
      <c r="FTL123" s="126"/>
      <c r="FTM123" s="126"/>
      <c r="FTN123" s="126"/>
      <c r="FTO123" s="126"/>
      <c r="FTP123" s="126"/>
      <c r="FTQ123" s="126"/>
      <c r="FTR123" s="126"/>
      <c r="FTS123" s="126"/>
      <c r="FTT123" s="126"/>
      <c r="FTU123" s="126"/>
      <c r="FTV123" s="126"/>
      <c r="FTW123" s="126"/>
      <c r="FTX123" s="126"/>
      <c r="FTY123" s="126"/>
      <c r="FTZ123" s="126"/>
      <c r="FUA123" s="126"/>
      <c r="FUB123" s="126"/>
      <c r="FUC123" s="126"/>
      <c r="FUD123" s="126"/>
      <c r="FUE123" s="126"/>
      <c r="FUF123" s="126"/>
      <c r="FUG123" s="126"/>
      <c r="FUH123" s="126"/>
      <c r="FUI123" s="126"/>
      <c r="FUJ123" s="126"/>
      <c r="FUK123" s="126"/>
      <c r="FUL123" s="126"/>
      <c r="FUM123" s="126"/>
      <c r="FUN123" s="126"/>
      <c r="FUO123" s="126"/>
      <c r="FUP123" s="126"/>
      <c r="FUQ123" s="126"/>
      <c r="FUR123" s="126"/>
      <c r="FUS123" s="126"/>
      <c r="FUT123" s="126"/>
      <c r="FUU123" s="126"/>
      <c r="FUV123" s="126"/>
      <c r="FUW123" s="126"/>
      <c r="FUX123" s="126"/>
      <c r="FUY123" s="126"/>
      <c r="FUZ123" s="126"/>
      <c r="FVA123" s="126"/>
      <c r="FVB123" s="126"/>
      <c r="FVC123" s="126"/>
      <c r="FVD123" s="126"/>
      <c r="FVE123" s="126"/>
      <c r="FVF123" s="126"/>
      <c r="FVG123" s="126"/>
      <c r="FVH123" s="126"/>
      <c r="FVI123" s="126"/>
      <c r="FVJ123" s="126"/>
      <c r="FVK123" s="126"/>
      <c r="FVL123" s="126"/>
      <c r="FVM123" s="126"/>
      <c r="FVN123" s="126"/>
      <c r="FVO123" s="126"/>
      <c r="FVP123" s="126"/>
      <c r="FVQ123" s="126"/>
      <c r="FVR123" s="126"/>
      <c r="FVS123" s="126"/>
      <c r="FVT123" s="126"/>
      <c r="FVU123" s="126"/>
      <c r="FVV123" s="126"/>
      <c r="FVW123" s="126"/>
      <c r="FVX123" s="126"/>
      <c r="FVY123" s="126"/>
      <c r="FVZ123" s="126"/>
      <c r="FWA123" s="126"/>
      <c r="FWB123" s="126"/>
      <c r="FWC123" s="126"/>
      <c r="FWD123" s="126"/>
      <c r="FWE123" s="126"/>
      <c r="FWF123" s="126"/>
      <c r="FWG123" s="126"/>
      <c r="FWH123" s="126"/>
      <c r="FWI123" s="126"/>
      <c r="FWJ123" s="126"/>
      <c r="FWK123" s="126"/>
      <c r="FWL123" s="126"/>
      <c r="FWM123" s="126"/>
      <c r="FWN123" s="126"/>
      <c r="FWO123" s="126"/>
      <c r="FWP123" s="126"/>
      <c r="FWQ123" s="126"/>
      <c r="FWR123" s="126"/>
      <c r="FWS123" s="126"/>
      <c r="FWT123" s="126"/>
      <c r="FWU123" s="126"/>
      <c r="FWV123" s="126"/>
      <c r="FWW123" s="126"/>
      <c r="FWX123" s="126"/>
      <c r="FWY123" s="126"/>
      <c r="FWZ123" s="126"/>
      <c r="FXA123" s="126"/>
      <c r="FXB123" s="126"/>
      <c r="FXC123" s="126"/>
      <c r="FXD123" s="126"/>
      <c r="FXE123" s="126"/>
      <c r="FXF123" s="126"/>
      <c r="FXG123" s="126"/>
      <c r="FXH123" s="126"/>
      <c r="FXI123" s="126"/>
      <c r="FXJ123" s="126"/>
      <c r="FXK123" s="126"/>
      <c r="FXL123" s="126"/>
      <c r="FXM123" s="126"/>
      <c r="FXN123" s="126"/>
      <c r="FXO123" s="126"/>
      <c r="FXP123" s="126"/>
      <c r="FXQ123" s="126"/>
      <c r="FXR123" s="126"/>
      <c r="FXS123" s="126"/>
      <c r="FXT123" s="126"/>
      <c r="FXU123" s="126"/>
      <c r="FXV123" s="126"/>
      <c r="FXW123" s="126"/>
      <c r="FXX123" s="126"/>
      <c r="FXY123" s="126"/>
      <c r="FXZ123" s="126"/>
      <c r="FYA123" s="126"/>
      <c r="FYB123" s="126"/>
      <c r="FYC123" s="126"/>
      <c r="FYD123" s="126"/>
      <c r="FYE123" s="126"/>
      <c r="FYF123" s="126"/>
      <c r="FYG123" s="126"/>
      <c r="FYH123" s="126"/>
      <c r="FYI123" s="126"/>
      <c r="FYJ123" s="126"/>
      <c r="FYK123" s="126"/>
      <c r="FYL123" s="126"/>
      <c r="FYM123" s="126"/>
      <c r="FYN123" s="126"/>
      <c r="FYO123" s="126"/>
      <c r="FYP123" s="126"/>
      <c r="FYQ123" s="126"/>
      <c r="FYR123" s="126"/>
      <c r="FYS123" s="126"/>
      <c r="FYT123" s="126"/>
      <c r="FYU123" s="126"/>
      <c r="FYV123" s="126"/>
      <c r="FYW123" s="126"/>
      <c r="FYX123" s="126"/>
      <c r="FYY123" s="126"/>
      <c r="FYZ123" s="126"/>
      <c r="FZA123" s="126"/>
      <c r="FZB123" s="126"/>
      <c r="FZC123" s="126"/>
      <c r="FZD123" s="126"/>
      <c r="FZE123" s="126"/>
      <c r="FZF123" s="126"/>
      <c r="FZG123" s="126"/>
      <c r="FZH123" s="126"/>
      <c r="FZI123" s="126"/>
      <c r="FZJ123" s="126"/>
      <c r="FZK123" s="126"/>
      <c r="FZL123" s="126"/>
      <c r="FZM123" s="126"/>
      <c r="FZN123" s="126"/>
      <c r="FZO123" s="126"/>
      <c r="FZP123" s="126"/>
      <c r="FZQ123" s="126"/>
      <c r="FZR123" s="126"/>
      <c r="FZS123" s="126"/>
      <c r="FZT123" s="126"/>
      <c r="FZU123" s="126"/>
      <c r="FZV123" s="126"/>
      <c r="FZW123" s="126"/>
      <c r="FZX123" s="126"/>
      <c r="FZY123" s="126"/>
      <c r="FZZ123" s="126"/>
      <c r="GAA123" s="126"/>
      <c r="GAB123" s="126"/>
      <c r="GAC123" s="126"/>
      <c r="GAD123" s="126"/>
      <c r="GAE123" s="126"/>
      <c r="GAF123" s="126"/>
      <c r="GAG123" s="126"/>
      <c r="GAH123" s="126"/>
      <c r="GAI123" s="126"/>
      <c r="GAJ123" s="126"/>
      <c r="GAK123" s="126"/>
      <c r="GAL123" s="126"/>
      <c r="GAM123" s="126"/>
      <c r="GAN123" s="126"/>
      <c r="GAO123" s="126"/>
      <c r="GAP123" s="126"/>
      <c r="GAQ123" s="126"/>
      <c r="GAR123" s="126"/>
      <c r="GAS123" s="126"/>
      <c r="GAT123" s="126"/>
      <c r="GAU123" s="126"/>
      <c r="GAV123" s="126"/>
      <c r="GAW123" s="126"/>
      <c r="GAX123" s="126"/>
      <c r="GAY123" s="126"/>
      <c r="GAZ123" s="126"/>
      <c r="GBA123" s="126"/>
      <c r="GBB123" s="126"/>
      <c r="GBC123" s="126"/>
      <c r="GBD123" s="126"/>
      <c r="GBE123" s="126"/>
      <c r="GBF123" s="126"/>
      <c r="GBG123" s="126"/>
      <c r="GBH123" s="126"/>
      <c r="GBI123" s="126"/>
      <c r="GBJ123" s="126"/>
      <c r="GBK123" s="126"/>
      <c r="GBL123" s="126"/>
      <c r="GBM123" s="126"/>
      <c r="GBN123" s="126"/>
      <c r="GBO123" s="126"/>
      <c r="GBP123" s="126"/>
      <c r="GBQ123" s="126"/>
      <c r="GBR123" s="126"/>
      <c r="GBS123" s="126"/>
      <c r="GBT123" s="126"/>
      <c r="GBU123" s="126"/>
      <c r="GBV123" s="126"/>
      <c r="GBW123" s="126"/>
      <c r="GBX123" s="126"/>
      <c r="GBY123" s="126"/>
      <c r="GBZ123" s="126"/>
      <c r="GCA123" s="126"/>
      <c r="GCB123" s="126"/>
      <c r="GCC123" s="126"/>
      <c r="GCD123" s="126"/>
      <c r="GCE123" s="126"/>
      <c r="GCF123" s="126"/>
      <c r="GCG123" s="126"/>
      <c r="GCH123" s="126"/>
      <c r="GCI123" s="126"/>
      <c r="GCJ123" s="126"/>
      <c r="GCK123" s="126"/>
      <c r="GCL123" s="126"/>
      <c r="GCM123" s="126"/>
      <c r="GCN123" s="126"/>
      <c r="GCO123" s="126"/>
      <c r="GCP123" s="126"/>
      <c r="GCQ123" s="126"/>
      <c r="GCR123" s="126"/>
      <c r="GCS123" s="126"/>
      <c r="GCT123" s="126"/>
      <c r="GCU123" s="126"/>
      <c r="GCV123" s="126"/>
      <c r="GCW123" s="126"/>
      <c r="GCX123" s="126"/>
      <c r="GCY123" s="126"/>
      <c r="GCZ123" s="126"/>
      <c r="GDA123" s="126"/>
      <c r="GDB123" s="126"/>
      <c r="GDC123" s="126"/>
      <c r="GDD123" s="126"/>
      <c r="GDE123" s="126"/>
      <c r="GDF123" s="126"/>
      <c r="GDG123" s="126"/>
      <c r="GDH123" s="126"/>
      <c r="GDI123" s="126"/>
      <c r="GDJ123" s="126"/>
      <c r="GDK123" s="126"/>
      <c r="GDL123" s="126"/>
      <c r="GDM123" s="126"/>
      <c r="GDN123" s="126"/>
      <c r="GDO123" s="126"/>
      <c r="GDP123" s="126"/>
      <c r="GDQ123" s="126"/>
      <c r="GDR123" s="126"/>
      <c r="GDS123" s="126"/>
      <c r="GDT123" s="126"/>
      <c r="GDU123" s="126"/>
      <c r="GDV123" s="126"/>
      <c r="GDW123" s="126"/>
      <c r="GDX123" s="126"/>
      <c r="GDY123" s="126"/>
      <c r="GDZ123" s="126"/>
      <c r="GEA123" s="126"/>
      <c r="GEB123" s="126"/>
      <c r="GEC123" s="126"/>
      <c r="GED123" s="126"/>
      <c r="GEE123" s="126"/>
      <c r="GEF123" s="126"/>
      <c r="GEG123" s="126"/>
      <c r="GEH123" s="126"/>
      <c r="GEI123" s="126"/>
      <c r="GEJ123" s="126"/>
      <c r="GEK123" s="126"/>
      <c r="GEL123" s="126"/>
      <c r="GEM123" s="126"/>
      <c r="GEN123" s="126"/>
      <c r="GEO123" s="126"/>
      <c r="GEP123" s="126"/>
      <c r="GEQ123" s="126"/>
      <c r="GER123" s="126"/>
      <c r="GES123" s="126"/>
      <c r="GET123" s="126"/>
      <c r="GEU123" s="126"/>
      <c r="GEV123" s="126"/>
      <c r="GEW123" s="126"/>
      <c r="GEX123" s="126"/>
      <c r="GEY123" s="126"/>
      <c r="GEZ123" s="126"/>
      <c r="GFA123" s="126"/>
      <c r="GFB123" s="126"/>
      <c r="GFC123" s="126"/>
      <c r="GFD123" s="126"/>
      <c r="GFE123" s="126"/>
      <c r="GFF123" s="126"/>
      <c r="GFG123" s="126"/>
      <c r="GFH123" s="126"/>
      <c r="GFI123" s="126"/>
      <c r="GFJ123" s="126"/>
      <c r="GFK123" s="126"/>
      <c r="GFL123" s="126"/>
      <c r="GFM123" s="126"/>
      <c r="GFN123" s="126"/>
      <c r="GFO123" s="126"/>
      <c r="GFP123" s="126"/>
      <c r="GFQ123" s="126"/>
      <c r="GFR123" s="126"/>
      <c r="GFS123" s="126"/>
      <c r="GFT123" s="126"/>
      <c r="GFU123" s="126"/>
      <c r="GFV123" s="126"/>
      <c r="GFW123" s="126"/>
      <c r="GFX123" s="126"/>
      <c r="GFY123" s="126"/>
      <c r="GFZ123" s="126"/>
      <c r="GGA123" s="126"/>
      <c r="GGB123" s="126"/>
      <c r="GGC123" s="126"/>
      <c r="GGD123" s="126"/>
      <c r="GGE123" s="126"/>
      <c r="GGF123" s="126"/>
      <c r="GGG123" s="126"/>
      <c r="GGH123" s="126"/>
      <c r="GGI123" s="126"/>
      <c r="GGJ123" s="126"/>
      <c r="GGK123" s="126"/>
      <c r="GGL123" s="126"/>
      <c r="GGM123" s="126"/>
      <c r="GGN123" s="126"/>
      <c r="GGO123" s="126"/>
      <c r="GGP123" s="126"/>
      <c r="GGQ123" s="126"/>
      <c r="GGR123" s="126"/>
      <c r="GGS123" s="126"/>
      <c r="GGT123" s="126"/>
      <c r="GGU123" s="126"/>
      <c r="GGV123" s="126"/>
      <c r="GGW123" s="126"/>
      <c r="GGX123" s="126"/>
      <c r="GGY123" s="126"/>
      <c r="GGZ123" s="126"/>
      <c r="GHA123" s="126"/>
      <c r="GHB123" s="126"/>
      <c r="GHC123" s="126"/>
      <c r="GHD123" s="126"/>
      <c r="GHE123" s="126"/>
      <c r="GHF123" s="126"/>
      <c r="GHG123" s="126"/>
      <c r="GHH123" s="126"/>
      <c r="GHI123" s="126"/>
      <c r="GHJ123" s="126"/>
      <c r="GHK123" s="126"/>
      <c r="GHL123" s="126"/>
      <c r="GHM123" s="126"/>
      <c r="GHN123" s="126"/>
      <c r="GHO123" s="126"/>
      <c r="GHP123" s="126"/>
      <c r="GHQ123" s="126"/>
      <c r="GHR123" s="126"/>
      <c r="GHS123" s="126"/>
      <c r="GHT123" s="126"/>
      <c r="GHU123" s="126"/>
      <c r="GHV123" s="126"/>
      <c r="GHW123" s="126"/>
      <c r="GHX123" s="126"/>
      <c r="GHY123" s="126"/>
      <c r="GHZ123" s="126"/>
      <c r="GIA123" s="126"/>
      <c r="GIB123" s="126"/>
      <c r="GIC123" s="126"/>
      <c r="GID123" s="126"/>
      <c r="GIE123" s="126"/>
      <c r="GIF123" s="126"/>
      <c r="GIG123" s="126"/>
      <c r="GIH123" s="126"/>
      <c r="GII123" s="126"/>
      <c r="GIJ123" s="126"/>
      <c r="GIK123" s="126"/>
      <c r="GIL123" s="126"/>
      <c r="GIM123" s="126"/>
      <c r="GIN123" s="126"/>
      <c r="GIO123" s="126"/>
      <c r="GIP123" s="126"/>
      <c r="GIQ123" s="126"/>
      <c r="GIR123" s="126"/>
      <c r="GIS123" s="126"/>
      <c r="GIT123" s="126"/>
      <c r="GIU123" s="126"/>
      <c r="GIV123" s="126"/>
      <c r="GIW123" s="126"/>
      <c r="GIX123" s="126"/>
      <c r="GIY123" s="126"/>
      <c r="GIZ123" s="126"/>
      <c r="GJA123" s="126"/>
      <c r="GJB123" s="126"/>
      <c r="GJC123" s="126"/>
      <c r="GJD123" s="126"/>
      <c r="GJE123" s="126"/>
      <c r="GJF123" s="126"/>
      <c r="GJG123" s="126"/>
      <c r="GJH123" s="126"/>
      <c r="GJI123" s="126"/>
      <c r="GJJ123" s="126"/>
      <c r="GJK123" s="126"/>
      <c r="GJL123" s="126"/>
      <c r="GJM123" s="126"/>
      <c r="GJN123" s="126"/>
      <c r="GJO123" s="126"/>
      <c r="GJP123" s="126"/>
      <c r="GJQ123" s="126"/>
      <c r="GJR123" s="126"/>
      <c r="GJS123" s="126"/>
      <c r="GJT123" s="126"/>
      <c r="GJU123" s="126"/>
      <c r="GJV123" s="126"/>
      <c r="GJW123" s="126"/>
      <c r="GJX123" s="126"/>
      <c r="GJY123" s="126"/>
      <c r="GJZ123" s="126"/>
      <c r="GKA123" s="126"/>
      <c r="GKB123" s="126"/>
      <c r="GKC123" s="126"/>
      <c r="GKD123" s="126"/>
      <c r="GKE123" s="126"/>
      <c r="GKF123" s="126"/>
      <c r="GKG123" s="126"/>
      <c r="GKH123" s="126"/>
      <c r="GKI123" s="126"/>
      <c r="GKJ123" s="126"/>
      <c r="GKK123" s="126"/>
      <c r="GKL123" s="126"/>
      <c r="GKM123" s="126"/>
      <c r="GKN123" s="126"/>
      <c r="GKO123" s="126"/>
      <c r="GKP123" s="126"/>
      <c r="GKQ123" s="126"/>
      <c r="GKR123" s="126"/>
      <c r="GKS123" s="126"/>
      <c r="GKT123" s="126"/>
      <c r="GKU123" s="126"/>
      <c r="GKV123" s="126"/>
      <c r="GKW123" s="126"/>
      <c r="GKX123" s="126"/>
      <c r="GKY123" s="126"/>
      <c r="GKZ123" s="126"/>
      <c r="GLA123" s="126"/>
      <c r="GLB123" s="126"/>
      <c r="GLC123" s="126"/>
      <c r="GLD123" s="126"/>
      <c r="GLE123" s="126"/>
      <c r="GLF123" s="126"/>
      <c r="GLG123" s="126"/>
      <c r="GLH123" s="126"/>
      <c r="GLI123" s="126"/>
      <c r="GLJ123" s="126"/>
      <c r="GLK123" s="126"/>
      <c r="GLL123" s="126"/>
      <c r="GLM123" s="126"/>
      <c r="GLN123" s="126"/>
      <c r="GLO123" s="126"/>
      <c r="GLP123" s="126"/>
      <c r="GLQ123" s="126"/>
      <c r="GLR123" s="126"/>
      <c r="GLS123" s="126"/>
      <c r="GLT123" s="126"/>
      <c r="GLU123" s="126"/>
      <c r="GLV123" s="126"/>
      <c r="GLW123" s="126"/>
      <c r="GLX123" s="126"/>
      <c r="GLY123" s="126"/>
      <c r="GLZ123" s="126"/>
      <c r="GMA123" s="126"/>
      <c r="GMB123" s="126"/>
      <c r="GMC123" s="126"/>
      <c r="GMD123" s="126"/>
      <c r="GME123" s="126"/>
      <c r="GMF123" s="126"/>
      <c r="GMG123" s="126"/>
      <c r="GMH123" s="126"/>
      <c r="GMI123" s="126"/>
      <c r="GMJ123" s="126"/>
      <c r="GMK123" s="126"/>
      <c r="GML123" s="126"/>
      <c r="GMM123" s="126"/>
      <c r="GMN123" s="126"/>
      <c r="GMO123" s="126"/>
      <c r="GMP123" s="126"/>
      <c r="GMQ123" s="126"/>
      <c r="GMR123" s="126"/>
      <c r="GMS123" s="126"/>
      <c r="GMT123" s="126"/>
      <c r="GMU123" s="126"/>
      <c r="GMV123" s="126"/>
      <c r="GMW123" s="126"/>
      <c r="GMX123" s="126"/>
      <c r="GMY123" s="126"/>
      <c r="GMZ123" s="126"/>
      <c r="GNA123" s="126"/>
      <c r="GNB123" s="126"/>
      <c r="GNC123" s="126"/>
      <c r="GND123" s="126"/>
      <c r="GNE123" s="126"/>
      <c r="GNF123" s="126"/>
      <c r="GNG123" s="126"/>
      <c r="GNH123" s="126"/>
      <c r="GNI123" s="126"/>
      <c r="GNJ123" s="126"/>
      <c r="GNK123" s="126"/>
      <c r="GNL123" s="126"/>
      <c r="GNM123" s="126"/>
      <c r="GNN123" s="126"/>
      <c r="GNO123" s="126"/>
      <c r="GNP123" s="126"/>
      <c r="GNQ123" s="126"/>
      <c r="GNR123" s="126"/>
      <c r="GNS123" s="126"/>
      <c r="GNT123" s="126"/>
      <c r="GNU123" s="126"/>
      <c r="GNV123" s="126"/>
      <c r="GNW123" s="126"/>
      <c r="GNX123" s="126"/>
      <c r="GNY123" s="126"/>
      <c r="GNZ123" s="126"/>
      <c r="GOA123" s="126"/>
      <c r="GOB123" s="126"/>
      <c r="GOC123" s="126"/>
      <c r="GOD123" s="126"/>
      <c r="GOE123" s="126"/>
      <c r="GOF123" s="126"/>
      <c r="GOG123" s="126"/>
      <c r="GOH123" s="126"/>
      <c r="GOI123" s="126"/>
      <c r="GOJ123" s="126"/>
      <c r="GOK123" s="126"/>
      <c r="GOL123" s="126"/>
      <c r="GOM123" s="126"/>
      <c r="GON123" s="126"/>
      <c r="GOO123" s="126"/>
      <c r="GOP123" s="126"/>
      <c r="GOQ123" s="126"/>
      <c r="GOR123" s="126"/>
      <c r="GOS123" s="126"/>
      <c r="GOT123" s="126"/>
      <c r="GOU123" s="126"/>
      <c r="GOV123" s="126"/>
      <c r="GOW123" s="126"/>
      <c r="GOX123" s="126"/>
      <c r="GOY123" s="126"/>
      <c r="GOZ123" s="126"/>
      <c r="GPA123" s="126"/>
      <c r="GPB123" s="126"/>
      <c r="GPC123" s="126"/>
      <c r="GPD123" s="126"/>
      <c r="GPE123" s="126"/>
      <c r="GPF123" s="126"/>
      <c r="GPG123" s="126"/>
      <c r="GPH123" s="126"/>
      <c r="GPI123" s="126"/>
      <c r="GPJ123" s="126"/>
      <c r="GPK123" s="126"/>
      <c r="GPL123" s="126"/>
      <c r="GPM123" s="126"/>
      <c r="GPN123" s="126"/>
      <c r="GPO123" s="126"/>
      <c r="GPP123" s="126"/>
      <c r="GPQ123" s="126"/>
      <c r="GPR123" s="126"/>
      <c r="GPS123" s="126"/>
      <c r="GPT123" s="126"/>
      <c r="GPU123" s="126"/>
      <c r="GPV123" s="126"/>
      <c r="GPW123" s="126"/>
      <c r="GPX123" s="126"/>
      <c r="GPY123" s="126"/>
      <c r="GPZ123" s="126"/>
      <c r="GQA123" s="126"/>
      <c r="GQB123" s="126"/>
      <c r="GQC123" s="126"/>
      <c r="GQD123" s="126"/>
      <c r="GQE123" s="126"/>
      <c r="GQF123" s="126"/>
      <c r="GQG123" s="126"/>
      <c r="GQH123" s="126"/>
      <c r="GQI123" s="126"/>
      <c r="GQJ123" s="126"/>
      <c r="GQK123" s="126"/>
      <c r="GQL123" s="126"/>
      <c r="GQM123" s="126"/>
      <c r="GQN123" s="126"/>
      <c r="GQO123" s="126"/>
      <c r="GQP123" s="126"/>
      <c r="GQQ123" s="126"/>
      <c r="GQR123" s="126"/>
      <c r="GQS123" s="126"/>
      <c r="GQT123" s="126"/>
      <c r="GQU123" s="126"/>
      <c r="GQV123" s="126"/>
      <c r="GQW123" s="126"/>
      <c r="GQX123" s="126"/>
      <c r="GQY123" s="126"/>
      <c r="GQZ123" s="126"/>
      <c r="GRA123" s="126"/>
      <c r="GRB123" s="126"/>
      <c r="GRC123" s="126"/>
      <c r="GRD123" s="126"/>
      <c r="GRE123" s="126"/>
      <c r="GRF123" s="126"/>
      <c r="GRG123" s="126"/>
      <c r="GRH123" s="126"/>
      <c r="GRI123" s="126"/>
      <c r="GRJ123" s="126"/>
      <c r="GRK123" s="126"/>
      <c r="GRL123" s="126"/>
      <c r="GRM123" s="126"/>
      <c r="GRN123" s="126"/>
      <c r="GRO123" s="126"/>
      <c r="GRP123" s="126"/>
      <c r="GRQ123" s="126"/>
      <c r="GRR123" s="126"/>
      <c r="GRS123" s="126"/>
      <c r="GRT123" s="126"/>
      <c r="GRU123" s="126"/>
      <c r="GRV123" s="126"/>
      <c r="GRW123" s="126"/>
      <c r="GRX123" s="126"/>
      <c r="GRY123" s="126"/>
      <c r="GRZ123" s="126"/>
      <c r="GSA123" s="126"/>
      <c r="GSB123" s="126"/>
      <c r="GSC123" s="126"/>
      <c r="GSD123" s="126"/>
      <c r="GSE123" s="126"/>
      <c r="GSF123" s="126"/>
      <c r="GSG123" s="126"/>
      <c r="GSH123" s="126"/>
      <c r="GSI123" s="126"/>
      <c r="GSJ123" s="126"/>
      <c r="GSK123" s="126"/>
      <c r="GSL123" s="126"/>
      <c r="GSM123" s="126"/>
      <c r="GSN123" s="126"/>
      <c r="GSO123" s="126"/>
      <c r="GSP123" s="126"/>
      <c r="GSQ123" s="126"/>
      <c r="GSR123" s="126"/>
      <c r="GSS123" s="126"/>
      <c r="GST123" s="126"/>
      <c r="GSU123" s="126"/>
      <c r="GSV123" s="126"/>
      <c r="GSW123" s="126"/>
      <c r="GSX123" s="126"/>
      <c r="GSY123" s="126"/>
      <c r="GSZ123" s="126"/>
      <c r="GTA123" s="126"/>
      <c r="GTB123" s="126"/>
      <c r="GTC123" s="126"/>
      <c r="GTD123" s="126"/>
      <c r="GTE123" s="126"/>
      <c r="GTF123" s="126"/>
      <c r="GTG123" s="126"/>
      <c r="GTH123" s="126"/>
      <c r="GTI123" s="126"/>
      <c r="GTJ123" s="126"/>
      <c r="GTK123" s="126"/>
      <c r="GTL123" s="126"/>
      <c r="GTM123" s="126"/>
      <c r="GTN123" s="126"/>
      <c r="GTO123" s="126"/>
      <c r="GTP123" s="126"/>
      <c r="GTQ123" s="126"/>
      <c r="GTR123" s="126"/>
      <c r="GTS123" s="126"/>
      <c r="GTT123" s="126"/>
      <c r="GTU123" s="126"/>
      <c r="GTV123" s="126"/>
      <c r="GTW123" s="126"/>
      <c r="GTX123" s="126"/>
      <c r="GTY123" s="126"/>
      <c r="GTZ123" s="126"/>
      <c r="GUA123" s="126"/>
      <c r="GUB123" s="126"/>
      <c r="GUC123" s="126"/>
      <c r="GUD123" s="126"/>
      <c r="GUE123" s="126"/>
      <c r="GUF123" s="126"/>
      <c r="GUG123" s="126"/>
      <c r="GUH123" s="126"/>
      <c r="GUI123" s="126"/>
      <c r="GUJ123" s="126"/>
      <c r="GUK123" s="126"/>
      <c r="GUL123" s="126"/>
      <c r="GUM123" s="126"/>
      <c r="GUN123" s="126"/>
      <c r="GUO123" s="126"/>
      <c r="GUP123" s="126"/>
      <c r="GUQ123" s="126"/>
      <c r="GUR123" s="126"/>
      <c r="GUS123" s="126"/>
      <c r="GUT123" s="126"/>
      <c r="GUU123" s="126"/>
      <c r="GUV123" s="126"/>
      <c r="GUW123" s="126"/>
      <c r="GUX123" s="126"/>
      <c r="GUY123" s="126"/>
      <c r="GUZ123" s="126"/>
      <c r="GVA123" s="126"/>
      <c r="GVB123" s="126"/>
      <c r="GVC123" s="126"/>
      <c r="GVD123" s="126"/>
      <c r="GVE123" s="126"/>
      <c r="GVF123" s="126"/>
      <c r="GVG123" s="126"/>
      <c r="GVH123" s="126"/>
      <c r="GVI123" s="126"/>
      <c r="GVJ123" s="126"/>
      <c r="GVK123" s="126"/>
      <c r="GVL123" s="126"/>
      <c r="GVM123" s="126"/>
      <c r="GVN123" s="126"/>
      <c r="GVO123" s="126"/>
      <c r="GVP123" s="126"/>
      <c r="GVQ123" s="126"/>
      <c r="GVR123" s="126"/>
      <c r="GVS123" s="126"/>
      <c r="GVT123" s="126"/>
      <c r="GVU123" s="126"/>
      <c r="GVV123" s="126"/>
      <c r="GVW123" s="126"/>
      <c r="GVX123" s="126"/>
      <c r="GVY123" s="126"/>
      <c r="GVZ123" s="126"/>
      <c r="GWA123" s="126"/>
      <c r="GWB123" s="126"/>
      <c r="GWC123" s="126"/>
      <c r="GWD123" s="126"/>
      <c r="GWE123" s="126"/>
      <c r="GWF123" s="126"/>
      <c r="GWG123" s="126"/>
      <c r="GWH123" s="126"/>
      <c r="GWI123" s="126"/>
      <c r="GWJ123" s="126"/>
      <c r="GWK123" s="126"/>
      <c r="GWL123" s="126"/>
      <c r="GWM123" s="126"/>
      <c r="GWN123" s="126"/>
      <c r="GWO123" s="126"/>
      <c r="GWP123" s="126"/>
      <c r="GWQ123" s="126"/>
      <c r="GWR123" s="126"/>
      <c r="GWS123" s="126"/>
      <c r="GWT123" s="126"/>
      <c r="GWU123" s="126"/>
      <c r="GWV123" s="126"/>
      <c r="GWW123" s="126"/>
      <c r="GWX123" s="126"/>
      <c r="GWY123" s="126"/>
      <c r="GWZ123" s="126"/>
      <c r="GXA123" s="126"/>
      <c r="GXB123" s="126"/>
      <c r="GXC123" s="126"/>
      <c r="GXD123" s="126"/>
      <c r="GXE123" s="126"/>
      <c r="GXF123" s="126"/>
      <c r="GXG123" s="126"/>
      <c r="GXH123" s="126"/>
      <c r="GXI123" s="126"/>
      <c r="GXJ123" s="126"/>
      <c r="GXK123" s="126"/>
      <c r="GXL123" s="126"/>
      <c r="GXM123" s="126"/>
      <c r="GXN123" s="126"/>
      <c r="GXO123" s="126"/>
      <c r="GXP123" s="126"/>
      <c r="GXQ123" s="126"/>
      <c r="GXR123" s="126"/>
      <c r="GXS123" s="126"/>
      <c r="GXT123" s="126"/>
      <c r="GXU123" s="126"/>
      <c r="GXV123" s="126"/>
      <c r="GXW123" s="126"/>
      <c r="GXX123" s="126"/>
      <c r="GXY123" s="126"/>
      <c r="GXZ123" s="126"/>
      <c r="GYA123" s="126"/>
      <c r="GYB123" s="126"/>
      <c r="GYC123" s="126"/>
      <c r="GYD123" s="126"/>
      <c r="GYE123" s="126"/>
      <c r="GYF123" s="126"/>
      <c r="GYG123" s="126"/>
      <c r="GYH123" s="126"/>
      <c r="GYI123" s="126"/>
      <c r="GYJ123" s="126"/>
      <c r="GYK123" s="126"/>
      <c r="GYL123" s="126"/>
      <c r="GYM123" s="126"/>
      <c r="GYN123" s="126"/>
      <c r="GYO123" s="126"/>
      <c r="GYP123" s="126"/>
      <c r="GYQ123" s="126"/>
      <c r="GYR123" s="126"/>
      <c r="GYS123" s="126"/>
      <c r="GYT123" s="126"/>
      <c r="GYU123" s="126"/>
      <c r="GYV123" s="126"/>
      <c r="GYW123" s="126"/>
      <c r="GYX123" s="126"/>
      <c r="GYY123" s="126"/>
      <c r="GYZ123" s="126"/>
      <c r="GZA123" s="126"/>
      <c r="GZB123" s="126"/>
      <c r="GZC123" s="126"/>
      <c r="GZD123" s="126"/>
      <c r="GZE123" s="126"/>
      <c r="GZF123" s="126"/>
      <c r="GZG123" s="126"/>
      <c r="GZH123" s="126"/>
      <c r="GZI123" s="126"/>
      <c r="GZJ123" s="126"/>
      <c r="GZK123" s="126"/>
      <c r="GZL123" s="126"/>
      <c r="GZM123" s="126"/>
      <c r="GZN123" s="126"/>
      <c r="GZO123" s="126"/>
      <c r="GZP123" s="126"/>
      <c r="GZQ123" s="126"/>
      <c r="GZR123" s="126"/>
      <c r="GZS123" s="126"/>
      <c r="GZT123" s="126"/>
      <c r="GZU123" s="126"/>
      <c r="GZV123" s="126"/>
      <c r="GZW123" s="126"/>
      <c r="GZX123" s="126"/>
      <c r="GZY123" s="126"/>
      <c r="GZZ123" s="126"/>
      <c r="HAA123" s="126"/>
      <c r="HAB123" s="126"/>
      <c r="HAC123" s="126"/>
      <c r="HAD123" s="126"/>
      <c r="HAE123" s="126"/>
      <c r="HAF123" s="126"/>
      <c r="HAG123" s="126"/>
      <c r="HAH123" s="126"/>
      <c r="HAI123" s="126"/>
      <c r="HAJ123" s="126"/>
      <c r="HAK123" s="126"/>
      <c r="HAL123" s="126"/>
      <c r="HAM123" s="126"/>
      <c r="HAN123" s="126"/>
      <c r="HAO123" s="126"/>
      <c r="HAP123" s="126"/>
      <c r="HAQ123" s="126"/>
      <c r="HAR123" s="126"/>
      <c r="HAS123" s="126"/>
      <c r="HAT123" s="126"/>
      <c r="HAU123" s="126"/>
      <c r="HAV123" s="126"/>
      <c r="HAW123" s="126"/>
      <c r="HAX123" s="126"/>
      <c r="HAY123" s="126"/>
      <c r="HAZ123" s="126"/>
      <c r="HBA123" s="126"/>
      <c r="HBB123" s="126"/>
      <c r="HBC123" s="126"/>
      <c r="HBD123" s="126"/>
      <c r="HBE123" s="126"/>
      <c r="HBF123" s="126"/>
      <c r="HBG123" s="126"/>
      <c r="HBH123" s="126"/>
      <c r="HBI123" s="126"/>
      <c r="HBJ123" s="126"/>
      <c r="HBK123" s="126"/>
      <c r="HBL123" s="126"/>
      <c r="HBM123" s="126"/>
      <c r="HBN123" s="126"/>
      <c r="HBO123" s="126"/>
      <c r="HBP123" s="126"/>
      <c r="HBQ123" s="126"/>
      <c r="HBR123" s="126"/>
      <c r="HBS123" s="126"/>
      <c r="HBT123" s="126"/>
      <c r="HBU123" s="126"/>
      <c r="HBV123" s="126"/>
      <c r="HBW123" s="126"/>
      <c r="HBX123" s="126"/>
      <c r="HBY123" s="126"/>
      <c r="HBZ123" s="126"/>
      <c r="HCA123" s="126"/>
      <c r="HCB123" s="126"/>
      <c r="HCC123" s="126"/>
      <c r="HCD123" s="126"/>
      <c r="HCE123" s="126"/>
      <c r="HCF123" s="126"/>
      <c r="HCG123" s="126"/>
      <c r="HCH123" s="126"/>
      <c r="HCI123" s="126"/>
      <c r="HCJ123" s="126"/>
      <c r="HCK123" s="126"/>
      <c r="HCL123" s="126"/>
      <c r="HCM123" s="126"/>
      <c r="HCN123" s="126"/>
      <c r="HCO123" s="126"/>
      <c r="HCP123" s="126"/>
      <c r="HCQ123" s="126"/>
      <c r="HCR123" s="126"/>
      <c r="HCS123" s="126"/>
      <c r="HCT123" s="126"/>
      <c r="HCU123" s="126"/>
      <c r="HCV123" s="126"/>
      <c r="HCW123" s="126"/>
      <c r="HCX123" s="126"/>
      <c r="HCY123" s="126"/>
      <c r="HCZ123" s="126"/>
      <c r="HDA123" s="126"/>
      <c r="HDB123" s="126"/>
      <c r="HDC123" s="126"/>
      <c r="HDD123" s="126"/>
      <c r="HDE123" s="126"/>
      <c r="HDF123" s="126"/>
      <c r="HDG123" s="126"/>
      <c r="HDH123" s="126"/>
      <c r="HDI123" s="126"/>
      <c r="HDJ123" s="126"/>
      <c r="HDK123" s="126"/>
      <c r="HDL123" s="126"/>
      <c r="HDM123" s="126"/>
      <c r="HDN123" s="126"/>
      <c r="HDO123" s="126"/>
      <c r="HDP123" s="126"/>
      <c r="HDQ123" s="126"/>
      <c r="HDR123" s="126"/>
      <c r="HDS123" s="126"/>
      <c r="HDT123" s="126"/>
      <c r="HDU123" s="126"/>
      <c r="HDV123" s="126"/>
      <c r="HDW123" s="126"/>
      <c r="HDX123" s="126"/>
      <c r="HDY123" s="126"/>
      <c r="HDZ123" s="126"/>
      <c r="HEA123" s="126"/>
      <c r="HEB123" s="126"/>
      <c r="HEC123" s="126"/>
      <c r="HED123" s="126"/>
      <c r="HEE123" s="126"/>
      <c r="HEF123" s="126"/>
      <c r="HEG123" s="126"/>
      <c r="HEH123" s="126"/>
      <c r="HEI123" s="126"/>
      <c r="HEJ123" s="126"/>
      <c r="HEK123" s="126"/>
      <c r="HEL123" s="126"/>
      <c r="HEM123" s="126"/>
      <c r="HEN123" s="126"/>
      <c r="HEO123" s="126"/>
      <c r="HEP123" s="126"/>
      <c r="HEQ123" s="126"/>
      <c r="HER123" s="126"/>
      <c r="HES123" s="126"/>
      <c r="HET123" s="126"/>
      <c r="HEU123" s="126"/>
      <c r="HEV123" s="126"/>
      <c r="HEW123" s="126"/>
      <c r="HEX123" s="126"/>
      <c r="HEY123" s="126"/>
      <c r="HEZ123" s="126"/>
      <c r="HFA123" s="126"/>
      <c r="HFB123" s="126"/>
      <c r="HFC123" s="126"/>
      <c r="HFD123" s="126"/>
      <c r="HFE123" s="126"/>
      <c r="HFF123" s="126"/>
      <c r="HFG123" s="126"/>
      <c r="HFH123" s="126"/>
      <c r="HFI123" s="126"/>
      <c r="HFJ123" s="126"/>
      <c r="HFK123" s="126"/>
      <c r="HFL123" s="126"/>
      <c r="HFM123" s="126"/>
      <c r="HFN123" s="126"/>
      <c r="HFO123" s="126"/>
      <c r="HFP123" s="126"/>
      <c r="HFQ123" s="126"/>
      <c r="HFR123" s="126"/>
      <c r="HFS123" s="126"/>
      <c r="HFT123" s="126"/>
      <c r="HFU123" s="126"/>
      <c r="HFV123" s="126"/>
      <c r="HFW123" s="126"/>
      <c r="HFX123" s="126"/>
      <c r="HFY123" s="126"/>
      <c r="HFZ123" s="126"/>
      <c r="HGA123" s="126"/>
      <c r="HGB123" s="126"/>
      <c r="HGC123" s="126"/>
      <c r="HGD123" s="126"/>
      <c r="HGE123" s="126"/>
      <c r="HGF123" s="126"/>
      <c r="HGG123" s="126"/>
      <c r="HGH123" s="126"/>
      <c r="HGI123" s="126"/>
      <c r="HGJ123" s="126"/>
      <c r="HGK123" s="126"/>
      <c r="HGL123" s="126"/>
      <c r="HGM123" s="126"/>
      <c r="HGN123" s="126"/>
      <c r="HGO123" s="126"/>
      <c r="HGP123" s="126"/>
      <c r="HGQ123" s="126"/>
      <c r="HGR123" s="126"/>
      <c r="HGS123" s="126"/>
      <c r="HGT123" s="126"/>
      <c r="HGU123" s="126"/>
      <c r="HGV123" s="126"/>
      <c r="HGW123" s="126"/>
      <c r="HGX123" s="126"/>
      <c r="HGY123" s="126"/>
      <c r="HGZ123" s="126"/>
      <c r="HHA123" s="126"/>
      <c r="HHB123" s="126"/>
      <c r="HHC123" s="126"/>
      <c r="HHD123" s="126"/>
      <c r="HHE123" s="126"/>
      <c r="HHF123" s="126"/>
      <c r="HHG123" s="126"/>
      <c r="HHH123" s="126"/>
      <c r="HHI123" s="126"/>
      <c r="HHJ123" s="126"/>
      <c r="HHK123" s="126"/>
      <c r="HHL123" s="126"/>
      <c r="HHM123" s="126"/>
      <c r="HHN123" s="126"/>
      <c r="HHO123" s="126"/>
      <c r="HHP123" s="126"/>
      <c r="HHQ123" s="126"/>
      <c r="HHR123" s="126"/>
      <c r="HHS123" s="126"/>
      <c r="HHT123" s="126"/>
      <c r="HHU123" s="126"/>
      <c r="HHV123" s="126"/>
      <c r="HHW123" s="126"/>
      <c r="HHX123" s="126"/>
      <c r="HHY123" s="126"/>
      <c r="HHZ123" s="126"/>
      <c r="HIA123" s="126"/>
      <c r="HIB123" s="126"/>
      <c r="HIC123" s="126"/>
      <c r="HID123" s="126"/>
      <c r="HIE123" s="126"/>
      <c r="HIF123" s="126"/>
      <c r="HIG123" s="126"/>
      <c r="HIH123" s="126"/>
      <c r="HII123" s="126"/>
      <c r="HIJ123" s="126"/>
      <c r="HIK123" s="126"/>
      <c r="HIL123" s="126"/>
      <c r="HIM123" s="126"/>
      <c r="HIN123" s="126"/>
      <c r="HIO123" s="126"/>
      <c r="HIP123" s="126"/>
      <c r="HIQ123" s="126"/>
      <c r="HIR123" s="126"/>
      <c r="HIS123" s="126"/>
      <c r="HIT123" s="126"/>
      <c r="HIU123" s="126"/>
      <c r="HIV123" s="126"/>
      <c r="HIW123" s="126"/>
      <c r="HIX123" s="126"/>
      <c r="HIY123" s="126"/>
      <c r="HIZ123" s="126"/>
      <c r="HJA123" s="126"/>
      <c r="HJB123" s="126"/>
      <c r="HJC123" s="126"/>
      <c r="HJD123" s="126"/>
      <c r="HJE123" s="126"/>
      <c r="HJF123" s="126"/>
      <c r="HJG123" s="126"/>
      <c r="HJH123" s="126"/>
      <c r="HJI123" s="126"/>
      <c r="HJJ123" s="126"/>
      <c r="HJK123" s="126"/>
      <c r="HJL123" s="126"/>
      <c r="HJM123" s="126"/>
      <c r="HJN123" s="126"/>
      <c r="HJO123" s="126"/>
      <c r="HJP123" s="126"/>
      <c r="HJQ123" s="126"/>
      <c r="HJR123" s="126"/>
      <c r="HJS123" s="126"/>
      <c r="HJT123" s="126"/>
      <c r="HJU123" s="126"/>
      <c r="HJV123" s="126"/>
      <c r="HJW123" s="126"/>
      <c r="HJX123" s="126"/>
      <c r="HJY123" s="126"/>
      <c r="HJZ123" s="126"/>
      <c r="HKA123" s="126"/>
      <c r="HKB123" s="126"/>
      <c r="HKC123" s="126"/>
      <c r="HKD123" s="126"/>
      <c r="HKE123" s="126"/>
      <c r="HKF123" s="126"/>
      <c r="HKG123" s="126"/>
      <c r="HKH123" s="126"/>
      <c r="HKI123" s="126"/>
      <c r="HKJ123" s="126"/>
      <c r="HKK123" s="126"/>
      <c r="HKL123" s="126"/>
      <c r="HKM123" s="126"/>
      <c r="HKN123" s="126"/>
      <c r="HKO123" s="126"/>
      <c r="HKP123" s="126"/>
      <c r="HKQ123" s="126"/>
      <c r="HKR123" s="126"/>
      <c r="HKS123" s="126"/>
      <c r="HKT123" s="126"/>
      <c r="HKU123" s="126"/>
      <c r="HKV123" s="126"/>
      <c r="HKW123" s="126"/>
      <c r="HKX123" s="126"/>
      <c r="HKY123" s="126"/>
      <c r="HKZ123" s="126"/>
      <c r="HLA123" s="126"/>
      <c r="HLB123" s="126"/>
      <c r="HLC123" s="126"/>
      <c r="HLD123" s="126"/>
      <c r="HLE123" s="126"/>
      <c r="HLF123" s="126"/>
      <c r="HLG123" s="126"/>
      <c r="HLH123" s="126"/>
      <c r="HLI123" s="126"/>
      <c r="HLJ123" s="126"/>
      <c r="HLK123" s="126"/>
      <c r="HLL123" s="126"/>
      <c r="HLM123" s="126"/>
      <c r="HLN123" s="126"/>
      <c r="HLO123" s="126"/>
      <c r="HLP123" s="126"/>
      <c r="HLQ123" s="126"/>
      <c r="HLR123" s="126"/>
      <c r="HLS123" s="126"/>
      <c r="HLT123" s="126"/>
      <c r="HLU123" s="126"/>
      <c r="HLV123" s="126"/>
      <c r="HLW123" s="126"/>
      <c r="HLX123" s="126"/>
      <c r="HLY123" s="126"/>
      <c r="HLZ123" s="126"/>
      <c r="HMA123" s="126"/>
      <c r="HMB123" s="126"/>
      <c r="HMC123" s="126"/>
      <c r="HMD123" s="126"/>
      <c r="HME123" s="126"/>
      <c r="HMF123" s="126"/>
      <c r="HMG123" s="126"/>
      <c r="HMH123" s="126"/>
      <c r="HMI123" s="126"/>
      <c r="HMJ123" s="126"/>
      <c r="HMK123" s="126"/>
      <c r="HML123" s="126"/>
      <c r="HMM123" s="126"/>
      <c r="HMN123" s="126"/>
      <c r="HMO123" s="126"/>
      <c r="HMP123" s="126"/>
      <c r="HMQ123" s="126"/>
      <c r="HMR123" s="126"/>
      <c r="HMS123" s="126"/>
      <c r="HMT123" s="126"/>
      <c r="HMU123" s="126"/>
      <c r="HMV123" s="126"/>
      <c r="HMW123" s="126"/>
      <c r="HMX123" s="126"/>
      <c r="HMY123" s="126"/>
      <c r="HMZ123" s="126"/>
      <c r="HNA123" s="126"/>
      <c r="HNB123" s="126"/>
      <c r="HNC123" s="126"/>
      <c r="HND123" s="126"/>
      <c r="HNE123" s="126"/>
      <c r="HNF123" s="126"/>
      <c r="HNG123" s="126"/>
      <c r="HNH123" s="126"/>
      <c r="HNI123" s="126"/>
      <c r="HNJ123" s="126"/>
      <c r="HNK123" s="126"/>
      <c r="HNL123" s="126"/>
      <c r="HNM123" s="126"/>
      <c r="HNN123" s="126"/>
      <c r="HNO123" s="126"/>
      <c r="HNP123" s="126"/>
      <c r="HNQ123" s="126"/>
      <c r="HNR123" s="126"/>
      <c r="HNS123" s="126"/>
      <c r="HNT123" s="126"/>
      <c r="HNU123" s="126"/>
      <c r="HNV123" s="126"/>
      <c r="HNW123" s="126"/>
      <c r="HNX123" s="126"/>
      <c r="HNY123" s="126"/>
      <c r="HNZ123" s="126"/>
      <c r="HOA123" s="126"/>
      <c r="HOB123" s="126"/>
      <c r="HOC123" s="126"/>
      <c r="HOD123" s="126"/>
      <c r="HOE123" s="126"/>
      <c r="HOF123" s="126"/>
      <c r="HOG123" s="126"/>
      <c r="HOH123" s="126"/>
      <c r="HOI123" s="126"/>
      <c r="HOJ123" s="126"/>
      <c r="HOK123" s="126"/>
      <c r="HOL123" s="126"/>
      <c r="HOM123" s="126"/>
      <c r="HON123" s="126"/>
      <c r="HOO123" s="126"/>
      <c r="HOP123" s="126"/>
      <c r="HOQ123" s="126"/>
      <c r="HOR123" s="126"/>
      <c r="HOS123" s="126"/>
      <c r="HOT123" s="126"/>
      <c r="HOU123" s="126"/>
      <c r="HOV123" s="126"/>
      <c r="HOW123" s="126"/>
      <c r="HOX123" s="126"/>
      <c r="HOY123" s="126"/>
      <c r="HOZ123" s="126"/>
      <c r="HPA123" s="126"/>
      <c r="HPB123" s="126"/>
      <c r="HPC123" s="126"/>
      <c r="HPD123" s="126"/>
      <c r="HPE123" s="126"/>
      <c r="HPF123" s="126"/>
      <c r="HPG123" s="126"/>
      <c r="HPH123" s="126"/>
      <c r="HPI123" s="126"/>
      <c r="HPJ123" s="126"/>
      <c r="HPK123" s="126"/>
      <c r="HPL123" s="126"/>
      <c r="HPM123" s="126"/>
      <c r="HPN123" s="126"/>
      <c r="HPO123" s="126"/>
      <c r="HPP123" s="126"/>
      <c r="HPQ123" s="126"/>
      <c r="HPR123" s="126"/>
      <c r="HPS123" s="126"/>
      <c r="HPT123" s="126"/>
      <c r="HPU123" s="126"/>
      <c r="HPV123" s="126"/>
      <c r="HPW123" s="126"/>
      <c r="HPX123" s="126"/>
      <c r="HPY123" s="126"/>
      <c r="HPZ123" s="126"/>
      <c r="HQA123" s="126"/>
      <c r="HQB123" s="126"/>
      <c r="HQC123" s="126"/>
      <c r="HQD123" s="126"/>
      <c r="HQE123" s="126"/>
      <c r="HQF123" s="126"/>
      <c r="HQG123" s="126"/>
      <c r="HQH123" s="126"/>
      <c r="HQI123" s="126"/>
      <c r="HQJ123" s="126"/>
      <c r="HQK123" s="126"/>
      <c r="HQL123" s="126"/>
      <c r="HQM123" s="126"/>
      <c r="HQN123" s="126"/>
      <c r="HQO123" s="126"/>
      <c r="HQP123" s="126"/>
      <c r="HQQ123" s="126"/>
      <c r="HQR123" s="126"/>
      <c r="HQS123" s="126"/>
      <c r="HQT123" s="126"/>
      <c r="HQU123" s="126"/>
      <c r="HQV123" s="126"/>
      <c r="HQW123" s="126"/>
      <c r="HQX123" s="126"/>
      <c r="HQY123" s="126"/>
      <c r="HQZ123" s="126"/>
      <c r="HRA123" s="126"/>
      <c r="HRB123" s="126"/>
      <c r="HRC123" s="126"/>
      <c r="HRD123" s="126"/>
      <c r="HRE123" s="126"/>
      <c r="HRF123" s="126"/>
      <c r="HRG123" s="126"/>
      <c r="HRH123" s="126"/>
      <c r="HRI123" s="126"/>
      <c r="HRJ123" s="126"/>
      <c r="HRK123" s="126"/>
      <c r="HRL123" s="126"/>
      <c r="HRM123" s="126"/>
      <c r="HRN123" s="126"/>
      <c r="HRO123" s="126"/>
      <c r="HRP123" s="126"/>
      <c r="HRQ123" s="126"/>
      <c r="HRR123" s="126"/>
      <c r="HRS123" s="126"/>
      <c r="HRT123" s="126"/>
      <c r="HRU123" s="126"/>
      <c r="HRV123" s="126"/>
      <c r="HRW123" s="126"/>
      <c r="HRX123" s="126"/>
      <c r="HRY123" s="126"/>
      <c r="HRZ123" s="126"/>
      <c r="HSA123" s="126"/>
      <c r="HSB123" s="126"/>
      <c r="HSC123" s="126"/>
      <c r="HSD123" s="126"/>
      <c r="HSE123" s="126"/>
      <c r="HSF123" s="126"/>
      <c r="HSG123" s="126"/>
      <c r="HSH123" s="126"/>
      <c r="HSI123" s="126"/>
      <c r="HSJ123" s="126"/>
      <c r="HSK123" s="126"/>
      <c r="HSL123" s="126"/>
      <c r="HSM123" s="126"/>
      <c r="HSN123" s="126"/>
      <c r="HSO123" s="126"/>
      <c r="HSP123" s="126"/>
      <c r="HSQ123" s="126"/>
      <c r="HSR123" s="126"/>
      <c r="HSS123" s="126"/>
      <c r="HST123" s="126"/>
      <c r="HSU123" s="126"/>
      <c r="HSV123" s="126"/>
      <c r="HSW123" s="126"/>
      <c r="HSX123" s="126"/>
      <c r="HSY123" s="126"/>
      <c r="HSZ123" s="126"/>
      <c r="HTA123" s="126"/>
      <c r="HTB123" s="126"/>
      <c r="HTC123" s="126"/>
      <c r="HTD123" s="126"/>
      <c r="HTE123" s="126"/>
      <c r="HTF123" s="126"/>
      <c r="HTG123" s="126"/>
      <c r="HTH123" s="126"/>
      <c r="HTI123" s="126"/>
      <c r="HTJ123" s="126"/>
      <c r="HTK123" s="126"/>
      <c r="HTL123" s="126"/>
      <c r="HTM123" s="126"/>
      <c r="HTN123" s="126"/>
      <c r="HTO123" s="126"/>
      <c r="HTP123" s="126"/>
      <c r="HTQ123" s="126"/>
      <c r="HTR123" s="126"/>
      <c r="HTS123" s="126"/>
      <c r="HTT123" s="126"/>
      <c r="HTU123" s="126"/>
      <c r="HTV123" s="126"/>
      <c r="HTW123" s="126"/>
      <c r="HTX123" s="126"/>
      <c r="HTY123" s="126"/>
      <c r="HTZ123" s="126"/>
      <c r="HUA123" s="126"/>
      <c r="HUB123" s="126"/>
      <c r="HUC123" s="126"/>
      <c r="HUD123" s="126"/>
      <c r="HUE123" s="126"/>
      <c r="HUF123" s="126"/>
      <c r="HUG123" s="126"/>
      <c r="HUH123" s="126"/>
      <c r="HUI123" s="126"/>
      <c r="HUJ123" s="126"/>
      <c r="HUK123" s="126"/>
      <c r="HUL123" s="126"/>
      <c r="HUM123" s="126"/>
      <c r="HUN123" s="126"/>
      <c r="HUO123" s="126"/>
      <c r="HUP123" s="126"/>
      <c r="HUQ123" s="126"/>
      <c r="HUR123" s="126"/>
      <c r="HUS123" s="126"/>
      <c r="HUT123" s="126"/>
      <c r="HUU123" s="126"/>
      <c r="HUV123" s="126"/>
      <c r="HUW123" s="126"/>
      <c r="HUX123" s="126"/>
      <c r="HUY123" s="126"/>
      <c r="HUZ123" s="126"/>
      <c r="HVA123" s="126"/>
      <c r="HVB123" s="126"/>
      <c r="HVC123" s="126"/>
      <c r="HVD123" s="126"/>
      <c r="HVE123" s="126"/>
      <c r="HVF123" s="126"/>
      <c r="HVG123" s="126"/>
      <c r="HVH123" s="126"/>
      <c r="HVI123" s="126"/>
      <c r="HVJ123" s="126"/>
      <c r="HVK123" s="126"/>
      <c r="HVL123" s="126"/>
      <c r="HVM123" s="126"/>
      <c r="HVN123" s="126"/>
      <c r="HVO123" s="126"/>
      <c r="HVP123" s="126"/>
      <c r="HVQ123" s="126"/>
      <c r="HVR123" s="126"/>
      <c r="HVS123" s="126"/>
      <c r="HVT123" s="126"/>
      <c r="HVU123" s="126"/>
      <c r="HVV123" s="126"/>
      <c r="HVW123" s="126"/>
      <c r="HVX123" s="126"/>
      <c r="HVY123" s="126"/>
      <c r="HVZ123" s="126"/>
      <c r="HWA123" s="126"/>
      <c r="HWB123" s="126"/>
      <c r="HWC123" s="126"/>
      <c r="HWD123" s="126"/>
      <c r="HWE123" s="126"/>
      <c r="HWF123" s="126"/>
      <c r="HWG123" s="126"/>
      <c r="HWH123" s="126"/>
      <c r="HWI123" s="126"/>
      <c r="HWJ123" s="126"/>
      <c r="HWK123" s="126"/>
      <c r="HWL123" s="126"/>
      <c r="HWM123" s="126"/>
      <c r="HWN123" s="126"/>
      <c r="HWO123" s="126"/>
      <c r="HWP123" s="126"/>
      <c r="HWQ123" s="126"/>
      <c r="HWR123" s="126"/>
      <c r="HWS123" s="126"/>
      <c r="HWT123" s="126"/>
      <c r="HWU123" s="126"/>
      <c r="HWV123" s="126"/>
      <c r="HWW123" s="126"/>
      <c r="HWX123" s="126"/>
      <c r="HWY123" s="126"/>
      <c r="HWZ123" s="126"/>
      <c r="HXA123" s="126"/>
      <c r="HXB123" s="126"/>
      <c r="HXC123" s="126"/>
      <c r="HXD123" s="126"/>
      <c r="HXE123" s="126"/>
      <c r="HXF123" s="126"/>
      <c r="HXG123" s="126"/>
      <c r="HXH123" s="126"/>
      <c r="HXI123" s="126"/>
      <c r="HXJ123" s="126"/>
      <c r="HXK123" s="126"/>
      <c r="HXL123" s="126"/>
      <c r="HXM123" s="126"/>
      <c r="HXN123" s="126"/>
      <c r="HXO123" s="126"/>
      <c r="HXP123" s="126"/>
      <c r="HXQ123" s="126"/>
      <c r="HXR123" s="126"/>
      <c r="HXS123" s="126"/>
      <c r="HXT123" s="126"/>
      <c r="HXU123" s="126"/>
      <c r="HXV123" s="126"/>
      <c r="HXW123" s="126"/>
      <c r="HXX123" s="126"/>
      <c r="HXY123" s="126"/>
      <c r="HXZ123" s="126"/>
      <c r="HYA123" s="126"/>
      <c r="HYB123" s="126"/>
      <c r="HYC123" s="126"/>
      <c r="HYD123" s="126"/>
      <c r="HYE123" s="126"/>
      <c r="HYF123" s="126"/>
      <c r="HYG123" s="126"/>
      <c r="HYH123" s="126"/>
      <c r="HYI123" s="126"/>
      <c r="HYJ123" s="126"/>
      <c r="HYK123" s="126"/>
      <c r="HYL123" s="126"/>
      <c r="HYM123" s="126"/>
      <c r="HYN123" s="126"/>
      <c r="HYO123" s="126"/>
      <c r="HYP123" s="126"/>
      <c r="HYQ123" s="126"/>
      <c r="HYR123" s="126"/>
      <c r="HYS123" s="126"/>
      <c r="HYT123" s="126"/>
      <c r="HYU123" s="126"/>
      <c r="HYV123" s="126"/>
      <c r="HYW123" s="126"/>
      <c r="HYX123" s="126"/>
      <c r="HYY123" s="126"/>
      <c r="HYZ123" s="126"/>
      <c r="HZA123" s="126"/>
      <c r="HZB123" s="126"/>
      <c r="HZC123" s="126"/>
      <c r="HZD123" s="126"/>
      <c r="HZE123" s="126"/>
      <c r="HZF123" s="126"/>
      <c r="HZG123" s="126"/>
      <c r="HZH123" s="126"/>
      <c r="HZI123" s="126"/>
      <c r="HZJ123" s="126"/>
      <c r="HZK123" s="126"/>
      <c r="HZL123" s="126"/>
      <c r="HZM123" s="126"/>
      <c r="HZN123" s="126"/>
      <c r="HZO123" s="126"/>
      <c r="HZP123" s="126"/>
      <c r="HZQ123" s="126"/>
      <c r="HZR123" s="126"/>
      <c r="HZS123" s="126"/>
      <c r="HZT123" s="126"/>
      <c r="HZU123" s="126"/>
      <c r="HZV123" s="126"/>
      <c r="HZW123" s="126"/>
      <c r="HZX123" s="126"/>
      <c r="HZY123" s="126"/>
      <c r="HZZ123" s="126"/>
      <c r="IAA123" s="126"/>
      <c r="IAB123" s="126"/>
      <c r="IAC123" s="126"/>
      <c r="IAD123" s="126"/>
      <c r="IAE123" s="126"/>
      <c r="IAF123" s="126"/>
      <c r="IAG123" s="126"/>
      <c r="IAH123" s="126"/>
      <c r="IAI123" s="126"/>
      <c r="IAJ123" s="126"/>
      <c r="IAK123" s="126"/>
      <c r="IAL123" s="126"/>
      <c r="IAM123" s="126"/>
      <c r="IAN123" s="126"/>
      <c r="IAO123" s="126"/>
      <c r="IAP123" s="126"/>
      <c r="IAQ123" s="126"/>
      <c r="IAR123" s="126"/>
      <c r="IAS123" s="126"/>
      <c r="IAT123" s="126"/>
      <c r="IAU123" s="126"/>
      <c r="IAV123" s="126"/>
      <c r="IAW123" s="126"/>
      <c r="IAX123" s="126"/>
      <c r="IAY123" s="126"/>
      <c r="IAZ123" s="126"/>
      <c r="IBA123" s="126"/>
      <c r="IBB123" s="126"/>
      <c r="IBC123" s="126"/>
      <c r="IBD123" s="126"/>
      <c r="IBE123" s="126"/>
      <c r="IBF123" s="126"/>
      <c r="IBG123" s="126"/>
      <c r="IBH123" s="126"/>
      <c r="IBI123" s="126"/>
      <c r="IBJ123" s="126"/>
      <c r="IBK123" s="126"/>
      <c r="IBL123" s="126"/>
      <c r="IBM123" s="126"/>
      <c r="IBN123" s="126"/>
      <c r="IBO123" s="126"/>
      <c r="IBP123" s="126"/>
      <c r="IBQ123" s="126"/>
      <c r="IBR123" s="126"/>
      <c r="IBS123" s="126"/>
      <c r="IBT123" s="126"/>
      <c r="IBU123" s="126"/>
      <c r="IBV123" s="126"/>
      <c r="IBW123" s="126"/>
      <c r="IBX123" s="126"/>
      <c r="IBY123" s="126"/>
      <c r="IBZ123" s="126"/>
      <c r="ICA123" s="126"/>
      <c r="ICB123" s="126"/>
      <c r="ICC123" s="126"/>
      <c r="ICD123" s="126"/>
      <c r="ICE123" s="126"/>
      <c r="ICF123" s="126"/>
      <c r="ICG123" s="126"/>
      <c r="ICH123" s="126"/>
      <c r="ICI123" s="126"/>
      <c r="ICJ123" s="126"/>
      <c r="ICK123" s="126"/>
      <c r="ICL123" s="126"/>
      <c r="ICM123" s="126"/>
      <c r="ICN123" s="126"/>
      <c r="ICO123" s="126"/>
      <c r="ICP123" s="126"/>
      <c r="ICQ123" s="126"/>
      <c r="ICR123" s="126"/>
      <c r="ICS123" s="126"/>
      <c r="ICT123" s="126"/>
      <c r="ICU123" s="126"/>
      <c r="ICV123" s="126"/>
      <c r="ICW123" s="126"/>
      <c r="ICX123" s="126"/>
      <c r="ICY123" s="126"/>
      <c r="ICZ123" s="126"/>
      <c r="IDA123" s="126"/>
      <c r="IDB123" s="126"/>
      <c r="IDC123" s="126"/>
      <c r="IDD123" s="126"/>
      <c r="IDE123" s="126"/>
      <c r="IDF123" s="126"/>
      <c r="IDG123" s="126"/>
      <c r="IDH123" s="126"/>
      <c r="IDI123" s="126"/>
      <c r="IDJ123" s="126"/>
      <c r="IDK123" s="126"/>
      <c r="IDL123" s="126"/>
      <c r="IDM123" s="126"/>
      <c r="IDN123" s="126"/>
      <c r="IDO123" s="126"/>
      <c r="IDP123" s="126"/>
      <c r="IDQ123" s="126"/>
      <c r="IDR123" s="126"/>
      <c r="IDS123" s="126"/>
      <c r="IDT123" s="126"/>
      <c r="IDU123" s="126"/>
      <c r="IDV123" s="126"/>
      <c r="IDW123" s="126"/>
      <c r="IDX123" s="126"/>
      <c r="IDY123" s="126"/>
      <c r="IDZ123" s="126"/>
      <c r="IEA123" s="126"/>
      <c r="IEB123" s="126"/>
      <c r="IEC123" s="126"/>
      <c r="IED123" s="126"/>
      <c r="IEE123" s="126"/>
      <c r="IEF123" s="126"/>
      <c r="IEG123" s="126"/>
      <c r="IEH123" s="126"/>
      <c r="IEI123" s="126"/>
      <c r="IEJ123" s="126"/>
      <c r="IEK123" s="126"/>
      <c r="IEL123" s="126"/>
      <c r="IEM123" s="126"/>
      <c r="IEN123" s="126"/>
      <c r="IEO123" s="126"/>
      <c r="IEP123" s="126"/>
      <c r="IEQ123" s="126"/>
      <c r="IER123" s="126"/>
      <c r="IES123" s="126"/>
      <c r="IET123" s="126"/>
      <c r="IEU123" s="126"/>
      <c r="IEV123" s="126"/>
      <c r="IEW123" s="126"/>
      <c r="IEX123" s="126"/>
      <c r="IEY123" s="126"/>
      <c r="IEZ123" s="126"/>
      <c r="IFA123" s="126"/>
      <c r="IFB123" s="126"/>
      <c r="IFC123" s="126"/>
      <c r="IFD123" s="126"/>
      <c r="IFE123" s="126"/>
      <c r="IFF123" s="126"/>
      <c r="IFG123" s="126"/>
      <c r="IFH123" s="126"/>
      <c r="IFI123" s="126"/>
      <c r="IFJ123" s="126"/>
      <c r="IFK123" s="126"/>
      <c r="IFL123" s="126"/>
      <c r="IFM123" s="126"/>
      <c r="IFN123" s="126"/>
      <c r="IFO123" s="126"/>
      <c r="IFP123" s="126"/>
      <c r="IFQ123" s="126"/>
      <c r="IFR123" s="126"/>
      <c r="IFS123" s="126"/>
      <c r="IFT123" s="126"/>
      <c r="IFU123" s="126"/>
      <c r="IFV123" s="126"/>
      <c r="IFW123" s="126"/>
      <c r="IFX123" s="126"/>
      <c r="IFY123" s="126"/>
      <c r="IFZ123" s="126"/>
      <c r="IGA123" s="126"/>
      <c r="IGB123" s="126"/>
      <c r="IGC123" s="126"/>
      <c r="IGD123" s="126"/>
      <c r="IGE123" s="126"/>
      <c r="IGF123" s="126"/>
      <c r="IGG123" s="126"/>
      <c r="IGH123" s="126"/>
      <c r="IGI123" s="126"/>
      <c r="IGJ123" s="126"/>
      <c r="IGK123" s="126"/>
      <c r="IGL123" s="126"/>
      <c r="IGM123" s="126"/>
      <c r="IGN123" s="126"/>
      <c r="IGO123" s="126"/>
      <c r="IGP123" s="126"/>
      <c r="IGQ123" s="126"/>
      <c r="IGR123" s="126"/>
      <c r="IGS123" s="126"/>
      <c r="IGT123" s="126"/>
      <c r="IGU123" s="126"/>
      <c r="IGV123" s="126"/>
      <c r="IGW123" s="126"/>
      <c r="IGX123" s="126"/>
      <c r="IGY123" s="126"/>
      <c r="IGZ123" s="126"/>
      <c r="IHA123" s="126"/>
      <c r="IHB123" s="126"/>
      <c r="IHC123" s="126"/>
      <c r="IHD123" s="126"/>
      <c r="IHE123" s="126"/>
      <c r="IHF123" s="126"/>
      <c r="IHG123" s="126"/>
      <c r="IHH123" s="126"/>
      <c r="IHI123" s="126"/>
      <c r="IHJ123" s="126"/>
      <c r="IHK123" s="126"/>
      <c r="IHL123" s="126"/>
      <c r="IHM123" s="126"/>
      <c r="IHN123" s="126"/>
      <c r="IHO123" s="126"/>
      <c r="IHP123" s="126"/>
      <c r="IHQ123" s="126"/>
      <c r="IHR123" s="126"/>
      <c r="IHS123" s="126"/>
      <c r="IHT123" s="126"/>
      <c r="IHU123" s="126"/>
      <c r="IHV123" s="126"/>
      <c r="IHW123" s="126"/>
      <c r="IHX123" s="126"/>
      <c r="IHY123" s="126"/>
      <c r="IHZ123" s="126"/>
      <c r="IIA123" s="126"/>
      <c r="IIB123" s="126"/>
      <c r="IIC123" s="126"/>
      <c r="IID123" s="126"/>
      <c r="IIE123" s="126"/>
      <c r="IIF123" s="126"/>
      <c r="IIG123" s="126"/>
      <c r="IIH123" s="126"/>
      <c r="III123" s="126"/>
      <c r="IIJ123" s="126"/>
      <c r="IIK123" s="126"/>
      <c r="IIL123" s="126"/>
      <c r="IIM123" s="126"/>
      <c r="IIN123" s="126"/>
      <c r="IIO123" s="126"/>
      <c r="IIP123" s="126"/>
      <c r="IIQ123" s="126"/>
      <c r="IIR123" s="126"/>
      <c r="IIS123" s="126"/>
      <c r="IIT123" s="126"/>
      <c r="IIU123" s="126"/>
      <c r="IIV123" s="126"/>
      <c r="IIW123" s="126"/>
      <c r="IIX123" s="126"/>
      <c r="IIY123" s="126"/>
      <c r="IIZ123" s="126"/>
      <c r="IJA123" s="126"/>
      <c r="IJB123" s="126"/>
      <c r="IJC123" s="126"/>
      <c r="IJD123" s="126"/>
      <c r="IJE123" s="126"/>
      <c r="IJF123" s="126"/>
      <c r="IJG123" s="126"/>
      <c r="IJH123" s="126"/>
      <c r="IJI123" s="126"/>
      <c r="IJJ123" s="126"/>
      <c r="IJK123" s="126"/>
      <c r="IJL123" s="126"/>
      <c r="IJM123" s="126"/>
      <c r="IJN123" s="126"/>
      <c r="IJO123" s="126"/>
      <c r="IJP123" s="126"/>
      <c r="IJQ123" s="126"/>
      <c r="IJR123" s="126"/>
      <c r="IJS123" s="126"/>
      <c r="IJT123" s="126"/>
      <c r="IJU123" s="126"/>
      <c r="IJV123" s="126"/>
      <c r="IJW123" s="126"/>
      <c r="IJX123" s="126"/>
      <c r="IJY123" s="126"/>
      <c r="IJZ123" s="126"/>
      <c r="IKA123" s="126"/>
      <c r="IKB123" s="126"/>
      <c r="IKC123" s="126"/>
      <c r="IKD123" s="126"/>
      <c r="IKE123" s="126"/>
      <c r="IKF123" s="126"/>
      <c r="IKG123" s="126"/>
      <c r="IKH123" s="126"/>
      <c r="IKI123" s="126"/>
      <c r="IKJ123" s="126"/>
      <c r="IKK123" s="126"/>
      <c r="IKL123" s="126"/>
      <c r="IKM123" s="126"/>
      <c r="IKN123" s="126"/>
      <c r="IKO123" s="126"/>
      <c r="IKP123" s="126"/>
      <c r="IKQ123" s="126"/>
      <c r="IKR123" s="126"/>
      <c r="IKS123" s="126"/>
      <c r="IKT123" s="126"/>
      <c r="IKU123" s="126"/>
      <c r="IKV123" s="126"/>
      <c r="IKW123" s="126"/>
      <c r="IKX123" s="126"/>
      <c r="IKY123" s="126"/>
      <c r="IKZ123" s="126"/>
      <c r="ILA123" s="126"/>
      <c r="ILB123" s="126"/>
      <c r="ILC123" s="126"/>
      <c r="ILD123" s="126"/>
      <c r="ILE123" s="126"/>
      <c r="ILF123" s="126"/>
      <c r="ILG123" s="126"/>
      <c r="ILH123" s="126"/>
      <c r="ILI123" s="126"/>
      <c r="ILJ123" s="126"/>
      <c r="ILK123" s="126"/>
      <c r="ILL123" s="126"/>
      <c r="ILM123" s="126"/>
      <c r="ILN123" s="126"/>
      <c r="ILO123" s="126"/>
      <c r="ILP123" s="126"/>
      <c r="ILQ123" s="126"/>
      <c r="ILR123" s="126"/>
      <c r="ILS123" s="126"/>
      <c r="ILT123" s="126"/>
      <c r="ILU123" s="126"/>
      <c r="ILV123" s="126"/>
      <c r="ILW123" s="126"/>
      <c r="ILX123" s="126"/>
      <c r="ILY123" s="126"/>
      <c r="ILZ123" s="126"/>
      <c r="IMA123" s="126"/>
      <c r="IMB123" s="126"/>
      <c r="IMC123" s="126"/>
      <c r="IMD123" s="126"/>
      <c r="IME123" s="126"/>
      <c r="IMF123" s="126"/>
      <c r="IMG123" s="126"/>
      <c r="IMH123" s="126"/>
      <c r="IMI123" s="126"/>
      <c r="IMJ123" s="126"/>
      <c r="IMK123" s="126"/>
      <c r="IML123" s="126"/>
      <c r="IMM123" s="126"/>
      <c r="IMN123" s="126"/>
      <c r="IMO123" s="126"/>
      <c r="IMP123" s="126"/>
      <c r="IMQ123" s="126"/>
      <c r="IMR123" s="126"/>
      <c r="IMS123" s="126"/>
      <c r="IMT123" s="126"/>
      <c r="IMU123" s="126"/>
      <c r="IMV123" s="126"/>
      <c r="IMW123" s="126"/>
      <c r="IMX123" s="126"/>
      <c r="IMY123" s="126"/>
      <c r="IMZ123" s="126"/>
      <c r="INA123" s="126"/>
      <c r="INB123" s="126"/>
      <c r="INC123" s="126"/>
      <c r="IND123" s="126"/>
      <c r="INE123" s="126"/>
      <c r="INF123" s="126"/>
      <c r="ING123" s="126"/>
      <c r="INH123" s="126"/>
      <c r="INI123" s="126"/>
      <c r="INJ123" s="126"/>
      <c r="INK123" s="126"/>
      <c r="INL123" s="126"/>
      <c r="INM123" s="126"/>
      <c r="INN123" s="126"/>
      <c r="INO123" s="126"/>
      <c r="INP123" s="126"/>
      <c r="INQ123" s="126"/>
      <c r="INR123" s="126"/>
      <c r="INS123" s="126"/>
      <c r="INT123" s="126"/>
      <c r="INU123" s="126"/>
      <c r="INV123" s="126"/>
      <c r="INW123" s="126"/>
      <c r="INX123" s="126"/>
      <c r="INY123" s="126"/>
      <c r="INZ123" s="126"/>
      <c r="IOA123" s="126"/>
      <c r="IOB123" s="126"/>
      <c r="IOC123" s="126"/>
      <c r="IOD123" s="126"/>
      <c r="IOE123" s="126"/>
      <c r="IOF123" s="126"/>
      <c r="IOG123" s="126"/>
      <c r="IOH123" s="126"/>
      <c r="IOI123" s="126"/>
      <c r="IOJ123" s="126"/>
      <c r="IOK123" s="126"/>
      <c r="IOL123" s="126"/>
      <c r="IOM123" s="126"/>
      <c r="ION123" s="126"/>
      <c r="IOO123" s="126"/>
      <c r="IOP123" s="126"/>
      <c r="IOQ123" s="126"/>
      <c r="IOR123" s="126"/>
      <c r="IOS123" s="126"/>
      <c r="IOT123" s="126"/>
      <c r="IOU123" s="126"/>
      <c r="IOV123" s="126"/>
      <c r="IOW123" s="126"/>
      <c r="IOX123" s="126"/>
      <c r="IOY123" s="126"/>
      <c r="IOZ123" s="126"/>
      <c r="IPA123" s="126"/>
      <c r="IPB123" s="126"/>
      <c r="IPC123" s="126"/>
      <c r="IPD123" s="126"/>
      <c r="IPE123" s="126"/>
      <c r="IPF123" s="126"/>
      <c r="IPG123" s="126"/>
      <c r="IPH123" s="126"/>
      <c r="IPI123" s="126"/>
      <c r="IPJ123" s="126"/>
      <c r="IPK123" s="126"/>
      <c r="IPL123" s="126"/>
      <c r="IPM123" s="126"/>
      <c r="IPN123" s="126"/>
      <c r="IPO123" s="126"/>
      <c r="IPP123" s="126"/>
      <c r="IPQ123" s="126"/>
      <c r="IPR123" s="126"/>
      <c r="IPS123" s="126"/>
      <c r="IPT123" s="126"/>
      <c r="IPU123" s="126"/>
      <c r="IPV123" s="126"/>
      <c r="IPW123" s="126"/>
      <c r="IPX123" s="126"/>
      <c r="IPY123" s="126"/>
      <c r="IPZ123" s="126"/>
      <c r="IQA123" s="126"/>
      <c r="IQB123" s="126"/>
      <c r="IQC123" s="126"/>
      <c r="IQD123" s="126"/>
      <c r="IQE123" s="126"/>
      <c r="IQF123" s="126"/>
      <c r="IQG123" s="126"/>
      <c r="IQH123" s="126"/>
      <c r="IQI123" s="126"/>
      <c r="IQJ123" s="126"/>
      <c r="IQK123" s="126"/>
      <c r="IQL123" s="126"/>
      <c r="IQM123" s="126"/>
      <c r="IQN123" s="126"/>
      <c r="IQO123" s="126"/>
      <c r="IQP123" s="126"/>
      <c r="IQQ123" s="126"/>
      <c r="IQR123" s="126"/>
      <c r="IQS123" s="126"/>
      <c r="IQT123" s="126"/>
      <c r="IQU123" s="126"/>
      <c r="IQV123" s="126"/>
      <c r="IQW123" s="126"/>
      <c r="IQX123" s="126"/>
      <c r="IQY123" s="126"/>
      <c r="IQZ123" s="126"/>
      <c r="IRA123" s="126"/>
      <c r="IRB123" s="126"/>
      <c r="IRC123" s="126"/>
      <c r="IRD123" s="126"/>
      <c r="IRE123" s="126"/>
      <c r="IRF123" s="126"/>
      <c r="IRG123" s="126"/>
      <c r="IRH123" s="126"/>
      <c r="IRI123" s="126"/>
      <c r="IRJ123" s="126"/>
      <c r="IRK123" s="126"/>
      <c r="IRL123" s="126"/>
      <c r="IRM123" s="126"/>
      <c r="IRN123" s="126"/>
      <c r="IRO123" s="126"/>
      <c r="IRP123" s="126"/>
      <c r="IRQ123" s="126"/>
      <c r="IRR123" s="126"/>
      <c r="IRS123" s="126"/>
      <c r="IRT123" s="126"/>
      <c r="IRU123" s="126"/>
      <c r="IRV123" s="126"/>
      <c r="IRW123" s="126"/>
      <c r="IRX123" s="126"/>
      <c r="IRY123" s="126"/>
      <c r="IRZ123" s="126"/>
      <c r="ISA123" s="126"/>
      <c r="ISB123" s="126"/>
      <c r="ISC123" s="126"/>
      <c r="ISD123" s="126"/>
      <c r="ISE123" s="126"/>
      <c r="ISF123" s="126"/>
      <c r="ISG123" s="126"/>
      <c r="ISH123" s="126"/>
      <c r="ISI123" s="126"/>
      <c r="ISJ123" s="126"/>
      <c r="ISK123" s="126"/>
      <c r="ISL123" s="126"/>
      <c r="ISM123" s="126"/>
      <c r="ISN123" s="126"/>
      <c r="ISO123" s="126"/>
      <c r="ISP123" s="126"/>
      <c r="ISQ123" s="126"/>
      <c r="ISR123" s="126"/>
      <c r="ISS123" s="126"/>
      <c r="IST123" s="126"/>
      <c r="ISU123" s="126"/>
      <c r="ISV123" s="126"/>
      <c r="ISW123" s="126"/>
      <c r="ISX123" s="126"/>
      <c r="ISY123" s="126"/>
      <c r="ISZ123" s="126"/>
      <c r="ITA123" s="126"/>
      <c r="ITB123" s="126"/>
      <c r="ITC123" s="126"/>
      <c r="ITD123" s="126"/>
      <c r="ITE123" s="126"/>
      <c r="ITF123" s="126"/>
      <c r="ITG123" s="126"/>
      <c r="ITH123" s="126"/>
      <c r="ITI123" s="126"/>
      <c r="ITJ123" s="126"/>
      <c r="ITK123" s="126"/>
      <c r="ITL123" s="126"/>
      <c r="ITM123" s="126"/>
      <c r="ITN123" s="126"/>
      <c r="ITO123" s="126"/>
      <c r="ITP123" s="126"/>
      <c r="ITQ123" s="126"/>
      <c r="ITR123" s="126"/>
      <c r="ITS123" s="126"/>
      <c r="ITT123" s="126"/>
      <c r="ITU123" s="126"/>
      <c r="ITV123" s="126"/>
      <c r="ITW123" s="126"/>
      <c r="ITX123" s="126"/>
      <c r="ITY123" s="126"/>
      <c r="ITZ123" s="126"/>
      <c r="IUA123" s="126"/>
      <c r="IUB123" s="126"/>
      <c r="IUC123" s="126"/>
      <c r="IUD123" s="126"/>
      <c r="IUE123" s="126"/>
      <c r="IUF123" s="126"/>
      <c r="IUG123" s="126"/>
      <c r="IUH123" s="126"/>
      <c r="IUI123" s="126"/>
      <c r="IUJ123" s="126"/>
      <c r="IUK123" s="126"/>
      <c r="IUL123" s="126"/>
      <c r="IUM123" s="126"/>
      <c r="IUN123" s="126"/>
      <c r="IUO123" s="126"/>
      <c r="IUP123" s="126"/>
      <c r="IUQ123" s="126"/>
      <c r="IUR123" s="126"/>
      <c r="IUS123" s="126"/>
      <c r="IUT123" s="126"/>
      <c r="IUU123" s="126"/>
      <c r="IUV123" s="126"/>
      <c r="IUW123" s="126"/>
      <c r="IUX123" s="126"/>
      <c r="IUY123" s="126"/>
      <c r="IUZ123" s="126"/>
      <c r="IVA123" s="126"/>
      <c r="IVB123" s="126"/>
      <c r="IVC123" s="126"/>
      <c r="IVD123" s="126"/>
      <c r="IVE123" s="126"/>
      <c r="IVF123" s="126"/>
      <c r="IVG123" s="126"/>
      <c r="IVH123" s="126"/>
      <c r="IVI123" s="126"/>
      <c r="IVJ123" s="126"/>
      <c r="IVK123" s="126"/>
      <c r="IVL123" s="126"/>
      <c r="IVM123" s="126"/>
      <c r="IVN123" s="126"/>
      <c r="IVO123" s="126"/>
      <c r="IVP123" s="126"/>
      <c r="IVQ123" s="126"/>
      <c r="IVR123" s="126"/>
      <c r="IVS123" s="126"/>
      <c r="IVT123" s="126"/>
      <c r="IVU123" s="126"/>
      <c r="IVV123" s="126"/>
      <c r="IVW123" s="126"/>
      <c r="IVX123" s="126"/>
      <c r="IVY123" s="126"/>
      <c r="IVZ123" s="126"/>
      <c r="IWA123" s="126"/>
      <c r="IWB123" s="126"/>
      <c r="IWC123" s="126"/>
      <c r="IWD123" s="126"/>
      <c r="IWE123" s="126"/>
      <c r="IWF123" s="126"/>
      <c r="IWG123" s="126"/>
      <c r="IWH123" s="126"/>
      <c r="IWI123" s="126"/>
      <c r="IWJ123" s="126"/>
      <c r="IWK123" s="126"/>
      <c r="IWL123" s="126"/>
      <c r="IWM123" s="126"/>
      <c r="IWN123" s="126"/>
      <c r="IWO123" s="126"/>
      <c r="IWP123" s="126"/>
      <c r="IWQ123" s="126"/>
      <c r="IWR123" s="126"/>
      <c r="IWS123" s="126"/>
      <c r="IWT123" s="126"/>
      <c r="IWU123" s="126"/>
      <c r="IWV123" s="126"/>
      <c r="IWW123" s="126"/>
      <c r="IWX123" s="126"/>
      <c r="IWY123" s="126"/>
      <c r="IWZ123" s="126"/>
      <c r="IXA123" s="126"/>
      <c r="IXB123" s="126"/>
      <c r="IXC123" s="126"/>
      <c r="IXD123" s="126"/>
      <c r="IXE123" s="126"/>
      <c r="IXF123" s="126"/>
      <c r="IXG123" s="126"/>
      <c r="IXH123" s="126"/>
      <c r="IXI123" s="126"/>
      <c r="IXJ123" s="126"/>
      <c r="IXK123" s="126"/>
      <c r="IXL123" s="126"/>
      <c r="IXM123" s="126"/>
      <c r="IXN123" s="126"/>
      <c r="IXO123" s="126"/>
      <c r="IXP123" s="126"/>
      <c r="IXQ123" s="126"/>
      <c r="IXR123" s="126"/>
      <c r="IXS123" s="126"/>
      <c r="IXT123" s="126"/>
      <c r="IXU123" s="126"/>
      <c r="IXV123" s="126"/>
      <c r="IXW123" s="126"/>
      <c r="IXX123" s="126"/>
      <c r="IXY123" s="126"/>
      <c r="IXZ123" s="126"/>
      <c r="IYA123" s="126"/>
      <c r="IYB123" s="126"/>
      <c r="IYC123" s="126"/>
      <c r="IYD123" s="126"/>
      <c r="IYE123" s="126"/>
      <c r="IYF123" s="126"/>
      <c r="IYG123" s="126"/>
      <c r="IYH123" s="126"/>
      <c r="IYI123" s="126"/>
      <c r="IYJ123" s="126"/>
      <c r="IYK123" s="126"/>
      <c r="IYL123" s="126"/>
      <c r="IYM123" s="126"/>
      <c r="IYN123" s="126"/>
      <c r="IYO123" s="126"/>
      <c r="IYP123" s="126"/>
      <c r="IYQ123" s="126"/>
      <c r="IYR123" s="126"/>
      <c r="IYS123" s="126"/>
      <c r="IYT123" s="126"/>
      <c r="IYU123" s="126"/>
      <c r="IYV123" s="126"/>
      <c r="IYW123" s="126"/>
      <c r="IYX123" s="126"/>
      <c r="IYY123" s="126"/>
      <c r="IYZ123" s="126"/>
      <c r="IZA123" s="126"/>
      <c r="IZB123" s="126"/>
      <c r="IZC123" s="126"/>
      <c r="IZD123" s="126"/>
      <c r="IZE123" s="126"/>
      <c r="IZF123" s="126"/>
      <c r="IZG123" s="126"/>
      <c r="IZH123" s="126"/>
      <c r="IZI123" s="126"/>
      <c r="IZJ123" s="126"/>
      <c r="IZK123" s="126"/>
      <c r="IZL123" s="126"/>
      <c r="IZM123" s="126"/>
      <c r="IZN123" s="126"/>
      <c r="IZO123" s="126"/>
      <c r="IZP123" s="126"/>
      <c r="IZQ123" s="126"/>
      <c r="IZR123" s="126"/>
      <c r="IZS123" s="126"/>
      <c r="IZT123" s="126"/>
      <c r="IZU123" s="126"/>
      <c r="IZV123" s="126"/>
      <c r="IZW123" s="126"/>
      <c r="IZX123" s="126"/>
      <c r="IZY123" s="126"/>
      <c r="IZZ123" s="126"/>
      <c r="JAA123" s="126"/>
      <c r="JAB123" s="126"/>
      <c r="JAC123" s="126"/>
      <c r="JAD123" s="126"/>
      <c r="JAE123" s="126"/>
      <c r="JAF123" s="126"/>
      <c r="JAG123" s="126"/>
      <c r="JAH123" s="126"/>
      <c r="JAI123" s="126"/>
      <c r="JAJ123" s="126"/>
      <c r="JAK123" s="126"/>
      <c r="JAL123" s="126"/>
      <c r="JAM123" s="126"/>
      <c r="JAN123" s="126"/>
      <c r="JAO123" s="126"/>
      <c r="JAP123" s="126"/>
      <c r="JAQ123" s="126"/>
      <c r="JAR123" s="126"/>
      <c r="JAS123" s="126"/>
      <c r="JAT123" s="126"/>
      <c r="JAU123" s="126"/>
      <c r="JAV123" s="126"/>
      <c r="JAW123" s="126"/>
      <c r="JAX123" s="126"/>
      <c r="JAY123" s="126"/>
      <c r="JAZ123" s="126"/>
      <c r="JBA123" s="126"/>
      <c r="JBB123" s="126"/>
      <c r="JBC123" s="126"/>
      <c r="JBD123" s="126"/>
      <c r="JBE123" s="126"/>
      <c r="JBF123" s="126"/>
      <c r="JBG123" s="126"/>
      <c r="JBH123" s="126"/>
      <c r="JBI123" s="126"/>
      <c r="JBJ123" s="126"/>
      <c r="JBK123" s="126"/>
      <c r="JBL123" s="126"/>
      <c r="JBM123" s="126"/>
      <c r="JBN123" s="126"/>
      <c r="JBO123" s="126"/>
      <c r="JBP123" s="126"/>
      <c r="JBQ123" s="126"/>
      <c r="JBR123" s="126"/>
      <c r="JBS123" s="126"/>
      <c r="JBT123" s="126"/>
      <c r="JBU123" s="126"/>
      <c r="JBV123" s="126"/>
      <c r="JBW123" s="126"/>
      <c r="JBX123" s="126"/>
      <c r="JBY123" s="126"/>
      <c r="JBZ123" s="126"/>
      <c r="JCA123" s="126"/>
      <c r="JCB123" s="126"/>
      <c r="JCC123" s="126"/>
      <c r="JCD123" s="126"/>
      <c r="JCE123" s="126"/>
      <c r="JCF123" s="126"/>
      <c r="JCG123" s="126"/>
      <c r="JCH123" s="126"/>
      <c r="JCI123" s="126"/>
      <c r="JCJ123" s="126"/>
      <c r="JCK123" s="126"/>
      <c r="JCL123" s="126"/>
      <c r="JCM123" s="126"/>
      <c r="JCN123" s="126"/>
      <c r="JCO123" s="126"/>
      <c r="JCP123" s="126"/>
      <c r="JCQ123" s="126"/>
      <c r="JCR123" s="126"/>
      <c r="JCS123" s="126"/>
      <c r="JCT123" s="126"/>
      <c r="JCU123" s="126"/>
      <c r="JCV123" s="126"/>
      <c r="JCW123" s="126"/>
      <c r="JCX123" s="126"/>
      <c r="JCY123" s="126"/>
      <c r="JCZ123" s="126"/>
      <c r="JDA123" s="126"/>
      <c r="JDB123" s="126"/>
      <c r="JDC123" s="126"/>
      <c r="JDD123" s="126"/>
      <c r="JDE123" s="126"/>
      <c r="JDF123" s="126"/>
      <c r="JDG123" s="126"/>
      <c r="JDH123" s="126"/>
      <c r="JDI123" s="126"/>
      <c r="JDJ123" s="126"/>
      <c r="JDK123" s="126"/>
      <c r="JDL123" s="126"/>
      <c r="JDM123" s="126"/>
      <c r="JDN123" s="126"/>
      <c r="JDO123" s="126"/>
      <c r="JDP123" s="126"/>
      <c r="JDQ123" s="126"/>
      <c r="JDR123" s="126"/>
      <c r="JDS123" s="126"/>
      <c r="JDT123" s="126"/>
      <c r="JDU123" s="126"/>
      <c r="JDV123" s="126"/>
      <c r="JDW123" s="126"/>
      <c r="JDX123" s="126"/>
      <c r="JDY123" s="126"/>
      <c r="JDZ123" s="126"/>
      <c r="JEA123" s="126"/>
      <c r="JEB123" s="126"/>
      <c r="JEC123" s="126"/>
      <c r="JED123" s="126"/>
      <c r="JEE123" s="126"/>
      <c r="JEF123" s="126"/>
      <c r="JEG123" s="126"/>
      <c r="JEH123" s="126"/>
      <c r="JEI123" s="126"/>
      <c r="JEJ123" s="126"/>
      <c r="JEK123" s="126"/>
      <c r="JEL123" s="126"/>
      <c r="JEM123" s="126"/>
      <c r="JEN123" s="126"/>
      <c r="JEO123" s="126"/>
      <c r="JEP123" s="126"/>
      <c r="JEQ123" s="126"/>
      <c r="JER123" s="126"/>
      <c r="JES123" s="126"/>
      <c r="JET123" s="126"/>
      <c r="JEU123" s="126"/>
      <c r="JEV123" s="126"/>
      <c r="JEW123" s="126"/>
      <c r="JEX123" s="126"/>
      <c r="JEY123" s="126"/>
      <c r="JEZ123" s="126"/>
      <c r="JFA123" s="126"/>
      <c r="JFB123" s="126"/>
      <c r="JFC123" s="126"/>
      <c r="JFD123" s="126"/>
      <c r="JFE123" s="126"/>
      <c r="JFF123" s="126"/>
      <c r="JFG123" s="126"/>
      <c r="JFH123" s="126"/>
      <c r="JFI123" s="126"/>
      <c r="JFJ123" s="126"/>
      <c r="JFK123" s="126"/>
      <c r="JFL123" s="126"/>
      <c r="JFM123" s="126"/>
      <c r="JFN123" s="126"/>
      <c r="JFO123" s="126"/>
      <c r="JFP123" s="126"/>
      <c r="JFQ123" s="126"/>
      <c r="JFR123" s="126"/>
      <c r="JFS123" s="126"/>
      <c r="JFT123" s="126"/>
      <c r="JFU123" s="126"/>
      <c r="JFV123" s="126"/>
      <c r="JFW123" s="126"/>
      <c r="JFX123" s="126"/>
      <c r="JFY123" s="126"/>
      <c r="JFZ123" s="126"/>
      <c r="JGA123" s="126"/>
      <c r="JGB123" s="126"/>
      <c r="JGC123" s="126"/>
      <c r="JGD123" s="126"/>
      <c r="JGE123" s="126"/>
      <c r="JGF123" s="126"/>
      <c r="JGG123" s="126"/>
      <c r="JGH123" s="126"/>
      <c r="JGI123" s="126"/>
      <c r="JGJ123" s="126"/>
      <c r="JGK123" s="126"/>
      <c r="JGL123" s="126"/>
      <c r="JGM123" s="126"/>
      <c r="JGN123" s="126"/>
      <c r="JGO123" s="126"/>
      <c r="JGP123" s="126"/>
      <c r="JGQ123" s="126"/>
      <c r="JGR123" s="126"/>
      <c r="JGS123" s="126"/>
      <c r="JGT123" s="126"/>
      <c r="JGU123" s="126"/>
      <c r="JGV123" s="126"/>
      <c r="JGW123" s="126"/>
      <c r="JGX123" s="126"/>
      <c r="JGY123" s="126"/>
      <c r="JGZ123" s="126"/>
      <c r="JHA123" s="126"/>
      <c r="JHB123" s="126"/>
      <c r="JHC123" s="126"/>
      <c r="JHD123" s="126"/>
      <c r="JHE123" s="126"/>
      <c r="JHF123" s="126"/>
      <c r="JHG123" s="126"/>
      <c r="JHH123" s="126"/>
      <c r="JHI123" s="126"/>
      <c r="JHJ123" s="126"/>
      <c r="JHK123" s="126"/>
      <c r="JHL123" s="126"/>
      <c r="JHM123" s="126"/>
      <c r="JHN123" s="126"/>
      <c r="JHO123" s="126"/>
      <c r="JHP123" s="126"/>
      <c r="JHQ123" s="126"/>
      <c r="JHR123" s="126"/>
      <c r="JHS123" s="126"/>
      <c r="JHT123" s="126"/>
      <c r="JHU123" s="126"/>
      <c r="JHV123" s="126"/>
      <c r="JHW123" s="126"/>
      <c r="JHX123" s="126"/>
      <c r="JHY123" s="126"/>
      <c r="JHZ123" s="126"/>
      <c r="JIA123" s="126"/>
      <c r="JIB123" s="126"/>
      <c r="JIC123" s="126"/>
      <c r="JID123" s="126"/>
      <c r="JIE123" s="126"/>
      <c r="JIF123" s="126"/>
      <c r="JIG123" s="126"/>
      <c r="JIH123" s="126"/>
      <c r="JII123" s="126"/>
      <c r="JIJ123" s="126"/>
      <c r="JIK123" s="126"/>
      <c r="JIL123" s="126"/>
      <c r="JIM123" s="126"/>
      <c r="JIN123" s="126"/>
      <c r="JIO123" s="126"/>
      <c r="JIP123" s="126"/>
      <c r="JIQ123" s="126"/>
      <c r="JIR123" s="126"/>
      <c r="JIS123" s="126"/>
      <c r="JIT123" s="126"/>
      <c r="JIU123" s="126"/>
      <c r="JIV123" s="126"/>
      <c r="JIW123" s="126"/>
      <c r="JIX123" s="126"/>
      <c r="JIY123" s="126"/>
      <c r="JIZ123" s="126"/>
      <c r="JJA123" s="126"/>
      <c r="JJB123" s="126"/>
      <c r="JJC123" s="126"/>
      <c r="JJD123" s="126"/>
      <c r="JJE123" s="126"/>
      <c r="JJF123" s="126"/>
      <c r="JJG123" s="126"/>
      <c r="JJH123" s="126"/>
      <c r="JJI123" s="126"/>
      <c r="JJJ123" s="126"/>
      <c r="JJK123" s="126"/>
      <c r="JJL123" s="126"/>
      <c r="JJM123" s="126"/>
      <c r="JJN123" s="126"/>
      <c r="JJO123" s="126"/>
      <c r="JJP123" s="126"/>
      <c r="JJQ123" s="126"/>
      <c r="JJR123" s="126"/>
      <c r="JJS123" s="126"/>
      <c r="JJT123" s="126"/>
      <c r="JJU123" s="126"/>
      <c r="JJV123" s="126"/>
      <c r="JJW123" s="126"/>
      <c r="JJX123" s="126"/>
      <c r="JJY123" s="126"/>
      <c r="JJZ123" s="126"/>
      <c r="JKA123" s="126"/>
      <c r="JKB123" s="126"/>
      <c r="JKC123" s="126"/>
      <c r="JKD123" s="126"/>
      <c r="JKE123" s="126"/>
      <c r="JKF123" s="126"/>
      <c r="JKG123" s="126"/>
      <c r="JKH123" s="126"/>
      <c r="JKI123" s="126"/>
      <c r="JKJ123" s="126"/>
      <c r="JKK123" s="126"/>
      <c r="JKL123" s="126"/>
      <c r="JKM123" s="126"/>
      <c r="JKN123" s="126"/>
      <c r="JKO123" s="126"/>
      <c r="JKP123" s="126"/>
      <c r="JKQ123" s="126"/>
      <c r="JKR123" s="126"/>
      <c r="JKS123" s="126"/>
      <c r="JKT123" s="126"/>
      <c r="JKU123" s="126"/>
      <c r="JKV123" s="126"/>
      <c r="JKW123" s="126"/>
      <c r="JKX123" s="126"/>
      <c r="JKY123" s="126"/>
      <c r="JKZ123" s="126"/>
      <c r="JLA123" s="126"/>
      <c r="JLB123" s="126"/>
      <c r="JLC123" s="126"/>
      <c r="JLD123" s="126"/>
      <c r="JLE123" s="126"/>
      <c r="JLF123" s="126"/>
      <c r="JLG123" s="126"/>
      <c r="JLH123" s="126"/>
      <c r="JLI123" s="126"/>
      <c r="JLJ123" s="126"/>
      <c r="JLK123" s="126"/>
      <c r="JLL123" s="126"/>
      <c r="JLM123" s="126"/>
      <c r="JLN123" s="126"/>
      <c r="JLO123" s="126"/>
      <c r="JLP123" s="126"/>
      <c r="JLQ123" s="126"/>
      <c r="JLR123" s="126"/>
      <c r="JLS123" s="126"/>
      <c r="JLT123" s="126"/>
      <c r="JLU123" s="126"/>
      <c r="JLV123" s="126"/>
      <c r="JLW123" s="126"/>
      <c r="JLX123" s="126"/>
      <c r="JLY123" s="126"/>
      <c r="JLZ123" s="126"/>
      <c r="JMA123" s="126"/>
      <c r="JMB123" s="126"/>
      <c r="JMC123" s="126"/>
      <c r="JMD123" s="126"/>
      <c r="JME123" s="126"/>
      <c r="JMF123" s="126"/>
      <c r="JMG123" s="126"/>
      <c r="JMH123" s="126"/>
      <c r="JMI123" s="126"/>
      <c r="JMJ123" s="126"/>
      <c r="JMK123" s="126"/>
      <c r="JML123" s="126"/>
      <c r="JMM123" s="126"/>
      <c r="JMN123" s="126"/>
      <c r="JMO123" s="126"/>
      <c r="JMP123" s="126"/>
      <c r="JMQ123" s="126"/>
      <c r="JMR123" s="126"/>
      <c r="JMS123" s="126"/>
      <c r="JMT123" s="126"/>
      <c r="JMU123" s="126"/>
      <c r="JMV123" s="126"/>
      <c r="JMW123" s="126"/>
      <c r="JMX123" s="126"/>
      <c r="JMY123" s="126"/>
      <c r="JMZ123" s="126"/>
      <c r="JNA123" s="126"/>
      <c r="JNB123" s="126"/>
      <c r="JNC123" s="126"/>
      <c r="JND123" s="126"/>
      <c r="JNE123" s="126"/>
      <c r="JNF123" s="126"/>
      <c r="JNG123" s="126"/>
      <c r="JNH123" s="126"/>
      <c r="JNI123" s="126"/>
      <c r="JNJ123" s="126"/>
      <c r="JNK123" s="126"/>
      <c r="JNL123" s="126"/>
      <c r="JNM123" s="126"/>
      <c r="JNN123" s="126"/>
      <c r="JNO123" s="126"/>
      <c r="JNP123" s="126"/>
      <c r="JNQ123" s="126"/>
      <c r="JNR123" s="126"/>
      <c r="JNS123" s="126"/>
      <c r="JNT123" s="126"/>
      <c r="JNU123" s="126"/>
      <c r="JNV123" s="126"/>
      <c r="JNW123" s="126"/>
      <c r="JNX123" s="126"/>
      <c r="JNY123" s="126"/>
      <c r="JNZ123" s="126"/>
      <c r="JOA123" s="126"/>
      <c r="JOB123" s="126"/>
      <c r="JOC123" s="126"/>
      <c r="JOD123" s="126"/>
      <c r="JOE123" s="126"/>
      <c r="JOF123" s="126"/>
      <c r="JOG123" s="126"/>
      <c r="JOH123" s="126"/>
      <c r="JOI123" s="126"/>
      <c r="JOJ123" s="126"/>
      <c r="JOK123" s="126"/>
      <c r="JOL123" s="126"/>
      <c r="JOM123" s="126"/>
      <c r="JON123" s="126"/>
      <c r="JOO123" s="126"/>
      <c r="JOP123" s="126"/>
      <c r="JOQ123" s="126"/>
      <c r="JOR123" s="126"/>
      <c r="JOS123" s="126"/>
      <c r="JOT123" s="126"/>
      <c r="JOU123" s="126"/>
      <c r="JOV123" s="126"/>
      <c r="JOW123" s="126"/>
      <c r="JOX123" s="126"/>
      <c r="JOY123" s="126"/>
      <c r="JOZ123" s="126"/>
      <c r="JPA123" s="126"/>
      <c r="JPB123" s="126"/>
      <c r="JPC123" s="126"/>
      <c r="JPD123" s="126"/>
      <c r="JPE123" s="126"/>
      <c r="JPF123" s="126"/>
      <c r="JPG123" s="126"/>
      <c r="JPH123" s="126"/>
      <c r="JPI123" s="126"/>
      <c r="JPJ123" s="126"/>
      <c r="JPK123" s="126"/>
      <c r="JPL123" s="126"/>
      <c r="JPM123" s="126"/>
      <c r="JPN123" s="126"/>
      <c r="JPO123" s="126"/>
      <c r="JPP123" s="126"/>
      <c r="JPQ123" s="126"/>
      <c r="JPR123" s="126"/>
      <c r="JPS123" s="126"/>
      <c r="JPT123" s="126"/>
      <c r="JPU123" s="126"/>
      <c r="JPV123" s="126"/>
      <c r="JPW123" s="126"/>
      <c r="JPX123" s="126"/>
      <c r="JPY123" s="126"/>
      <c r="JPZ123" s="126"/>
      <c r="JQA123" s="126"/>
      <c r="JQB123" s="126"/>
      <c r="JQC123" s="126"/>
      <c r="JQD123" s="126"/>
      <c r="JQE123" s="126"/>
      <c r="JQF123" s="126"/>
      <c r="JQG123" s="126"/>
      <c r="JQH123" s="126"/>
      <c r="JQI123" s="126"/>
      <c r="JQJ123" s="126"/>
      <c r="JQK123" s="126"/>
      <c r="JQL123" s="126"/>
      <c r="JQM123" s="126"/>
      <c r="JQN123" s="126"/>
      <c r="JQO123" s="126"/>
      <c r="JQP123" s="126"/>
      <c r="JQQ123" s="126"/>
      <c r="JQR123" s="126"/>
      <c r="JQS123" s="126"/>
      <c r="JQT123" s="126"/>
      <c r="JQU123" s="126"/>
      <c r="JQV123" s="126"/>
      <c r="JQW123" s="126"/>
      <c r="JQX123" s="126"/>
      <c r="JQY123" s="126"/>
      <c r="JQZ123" s="126"/>
      <c r="JRA123" s="126"/>
      <c r="JRB123" s="126"/>
      <c r="JRC123" s="126"/>
      <c r="JRD123" s="126"/>
      <c r="JRE123" s="126"/>
      <c r="JRF123" s="126"/>
      <c r="JRG123" s="126"/>
      <c r="JRH123" s="126"/>
      <c r="JRI123" s="126"/>
      <c r="JRJ123" s="126"/>
      <c r="JRK123" s="126"/>
      <c r="JRL123" s="126"/>
      <c r="JRM123" s="126"/>
      <c r="JRN123" s="126"/>
      <c r="JRO123" s="126"/>
      <c r="JRP123" s="126"/>
      <c r="JRQ123" s="126"/>
      <c r="JRR123" s="126"/>
      <c r="JRS123" s="126"/>
      <c r="JRT123" s="126"/>
      <c r="JRU123" s="126"/>
      <c r="JRV123" s="126"/>
      <c r="JRW123" s="126"/>
      <c r="JRX123" s="126"/>
      <c r="JRY123" s="126"/>
      <c r="JRZ123" s="126"/>
      <c r="JSA123" s="126"/>
      <c r="JSB123" s="126"/>
      <c r="JSC123" s="126"/>
      <c r="JSD123" s="126"/>
      <c r="JSE123" s="126"/>
      <c r="JSF123" s="126"/>
      <c r="JSG123" s="126"/>
      <c r="JSH123" s="126"/>
      <c r="JSI123" s="126"/>
      <c r="JSJ123" s="126"/>
      <c r="JSK123" s="126"/>
      <c r="JSL123" s="126"/>
      <c r="JSM123" s="126"/>
      <c r="JSN123" s="126"/>
      <c r="JSO123" s="126"/>
      <c r="JSP123" s="126"/>
      <c r="JSQ123" s="126"/>
      <c r="JSR123" s="126"/>
      <c r="JSS123" s="126"/>
      <c r="JST123" s="126"/>
      <c r="JSU123" s="126"/>
      <c r="JSV123" s="126"/>
      <c r="JSW123" s="126"/>
      <c r="JSX123" s="126"/>
      <c r="JSY123" s="126"/>
      <c r="JSZ123" s="126"/>
      <c r="JTA123" s="126"/>
      <c r="JTB123" s="126"/>
      <c r="JTC123" s="126"/>
      <c r="JTD123" s="126"/>
      <c r="JTE123" s="126"/>
      <c r="JTF123" s="126"/>
      <c r="JTG123" s="126"/>
      <c r="JTH123" s="126"/>
      <c r="JTI123" s="126"/>
      <c r="JTJ123" s="126"/>
      <c r="JTK123" s="126"/>
      <c r="JTL123" s="126"/>
      <c r="JTM123" s="126"/>
      <c r="JTN123" s="126"/>
      <c r="JTO123" s="126"/>
      <c r="JTP123" s="126"/>
      <c r="JTQ123" s="126"/>
      <c r="JTR123" s="126"/>
      <c r="JTS123" s="126"/>
      <c r="JTT123" s="126"/>
      <c r="JTU123" s="126"/>
      <c r="JTV123" s="126"/>
      <c r="JTW123" s="126"/>
      <c r="JTX123" s="126"/>
      <c r="JTY123" s="126"/>
      <c r="JTZ123" s="126"/>
      <c r="JUA123" s="126"/>
      <c r="JUB123" s="126"/>
      <c r="JUC123" s="126"/>
      <c r="JUD123" s="126"/>
      <c r="JUE123" s="126"/>
      <c r="JUF123" s="126"/>
      <c r="JUG123" s="126"/>
      <c r="JUH123" s="126"/>
      <c r="JUI123" s="126"/>
      <c r="JUJ123" s="126"/>
      <c r="JUK123" s="126"/>
      <c r="JUL123" s="126"/>
      <c r="JUM123" s="126"/>
      <c r="JUN123" s="126"/>
      <c r="JUO123" s="126"/>
      <c r="JUP123" s="126"/>
      <c r="JUQ123" s="126"/>
      <c r="JUR123" s="126"/>
      <c r="JUS123" s="126"/>
      <c r="JUT123" s="126"/>
      <c r="JUU123" s="126"/>
      <c r="JUV123" s="126"/>
      <c r="JUW123" s="126"/>
      <c r="JUX123" s="126"/>
      <c r="JUY123" s="126"/>
      <c r="JUZ123" s="126"/>
      <c r="JVA123" s="126"/>
      <c r="JVB123" s="126"/>
      <c r="JVC123" s="126"/>
      <c r="JVD123" s="126"/>
      <c r="JVE123" s="126"/>
      <c r="JVF123" s="126"/>
      <c r="JVG123" s="126"/>
      <c r="JVH123" s="126"/>
      <c r="JVI123" s="126"/>
      <c r="JVJ123" s="126"/>
      <c r="JVK123" s="126"/>
      <c r="JVL123" s="126"/>
      <c r="JVM123" s="126"/>
      <c r="JVN123" s="126"/>
      <c r="JVO123" s="126"/>
      <c r="JVP123" s="126"/>
      <c r="JVQ123" s="126"/>
      <c r="JVR123" s="126"/>
      <c r="JVS123" s="126"/>
      <c r="JVT123" s="126"/>
      <c r="JVU123" s="126"/>
      <c r="JVV123" s="126"/>
      <c r="JVW123" s="126"/>
      <c r="JVX123" s="126"/>
      <c r="JVY123" s="126"/>
      <c r="JVZ123" s="126"/>
      <c r="JWA123" s="126"/>
      <c r="JWB123" s="126"/>
      <c r="JWC123" s="126"/>
      <c r="JWD123" s="126"/>
      <c r="JWE123" s="126"/>
      <c r="JWF123" s="126"/>
      <c r="JWG123" s="126"/>
      <c r="JWH123" s="126"/>
      <c r="JWI123" s="126"/>
      <c r="JWJ123" s="126"/>
      <c r="JWK123" s="126"/>
      <c r="JWL123" s="126"/>
      <c r="JWM123" s="126"/>
      <c r="JWN123" s="126"/>
      <c r="JWO123" s="126"/>
      <c r="JWP123" s="126"/>
      <c r="JWQ123" s="126"/>
      <c r="JWR123" s="126"/>
      <c r="JWS123" s="126"/>
      <c r="JWT123" s="126"/>
      <c r="JWU123" s="126"/>
      <c r="JWV123" s="126"/>
      <c r="JWW123" s="126"/>
      <c r="JWX123" s="126"/>
      <c r="JWY123" s="126"/>
      <c r="JWZ123" s="126"/>
      <c r="JXA123" s="126"/>
      <c r="JXB123" s="126"/>
      <c r="JXC123" s="126"/>
      <c r="JXD123" s="126"/>
      <c r="JXE123" s="126"/>
      <c r="JXF123" s="126"/>
      <c r="JXG123" s="126"/>
      <c r="JXH123" s="126"/>
      <c r="JXI123" s="126"/>
      <c r="JXJ123" s="126"/>
      <c r="JXK123" s="126"/>
      <c r="JXL123" s="126"/>
      <c r="JXM123" s="126"/>
      <c r="JXN123" s="126"/>
      <c r="JXO123" s="126"/>
      <c r="JXP123" s="126"/>
      <c r="JXQ123" s="126"/>
      <c r="JXR123" s="126"/>
      <c r="JXS123" s="126"/>
      <c r="JXT123" s="126"/>
      <c r="JXU123" s="126"/>
      <c r="JXV123" s="126"/>
      <c r="JXW123" s="126"/>
      <c r="JXX123" s="126"/>
      <c r="JXY123" s="126"/>
      <c r="JXZ123" s="126"/>
      <c r="JYA123" s="126"/>
      <c r="JYB123" s="126"/>
      <c r="JYC123" s="126"/>
      <c r="JYD123" s="126"/>
      <c r="JYE123" s="126"/>
      <c r="JYF123" s="126"/>
      <c r="JYG123" s="126"/>
      <c r="JYH123" s="126"/>
      <c r="JYI123" s="126"/>
      <c r="JYJ123" s="126"/>
      <c r="JYK123" s="126"/>
      <c r="JYL123" s="126"/>
      <c r="JYM123" s="126"/>
      <c r="JYN123" s="126"/>
      <c r="JYO123" s="126"/>
      <c r="JYP123" s="126"/>
      <c r="JYQ123" s="126"/>
      <c r="JYR123" s="126"/>
      <c r="JYS123" s="126"/>
      <c r="JYT123" s="126"/>
      <c r="JYU123" s="126"/>
      <c r="JYV123" s="126"/>
      <c r="JYW123" s="126"/>
      <c r="JYX123" s="126"/>
      <c r="JYY123" s="126"/>
      <c r="JYZ123" s="126"/>
      <c r="JZA123" s="126"/>
      <c r="JZB123" s="126"/>
      <c r="JZC123" s="126"/>
      <c r="JZD123" s="126"/>
      <c r="JZE123" s="126"/>
      <c r="JZF123" s="126"/>
      <c r="JZG123" s="126"/>
      <c r="JZH123" s="126"/>
      <c r="JZI123" s="126"/>
      <c r="JZJ123" s="126"/>
      <c r="JZK123" s="126"/>
      <c r="JZL123" s="126"/>
      <c r="JZM123" s="126"/>
      <c r="JZN123" s="126"/>
      <c r="JZO123" s="126"/>
      <c r="JZP123" s="126"/>
      <c r="JZQ123" s="126"/>
      <c r="JZR123" s="126"/>
      <c r="JZS123" s="126"/>
      <c r="JZT123" s="126"/>
      <c r="JZU123" s="126"/>
      <c r="JZV123" s="126"/>
      <c r="JZW123" s="126"/>
      <c r="JZX123" s="126"/>
      <c r="JZY123" s="126"/>
      <c r="JZZ123" s="126"/>
      <c r="KAA123" s="126"/>
      <c r="KAB123" s="126"/>
      <c r="KAC123" s="126"/>
      <c r="KAD123" s="126"/>
      <c r="KAE123" s="126"/>
      <c r="KAF123" s="126"/>
      <c r="KAG123" s="126"/>
      <c r="KAH123" s="126"/>
      <c r="KAI123" s="126"/>
      <c r="KAJ123" s="126"/>
      <c r="KAK123" s="126"/>
      <c r="KAL123" s="126"/>
      <c r="KAM123" s="126"/>
      <c r="KAN123" s="126"/>
      <c r="KAO123" s="126"/>
      <c r="KAP123" s="126"/>
      <c r="KAQ123" s="126"/>
      <c r="KAR123" s="126"/>
      <c r="KAS123" s="126"/>
      <c r="KAT123" s="126"/>
      <c r="KAU123" s="126"/>
      <c r="KAV123" s="126"/>
      <c r="KAW123" s="126"/>
      <c r="KAX123" s="126"/>
      <c r="KAY123" s="126"/>
      <c r="KAZ123" s="126"/>
      <c r="KBA123" s="126"/>
      <c r="KBB123" s="126"/>
      <c r="KBC123" s="126"/>
      <c r="KBD123" s="126"/>
      <c r="KBE123" s="126"/>
      <c r="KBF123" s="126"/>
      <c r="KBG123" s="126"/>
      <c r="KBH123" s="126"/>
      <c r="KBI123" s="126"/>
      <c r="KBJ123" s="126"/>
      <c r="KBK123" s="126"/>
      <c r="KBL123" s="126"/>
      <c r="KBM123" s="126"/>
      <c r="KBN123" s="126"/>
      <c r="KBO123" s="126"/>
      <c r="KBP123" s="126"/>
      <c r="KBQ123" s="126"/>
      <c r="KBR123" s="126"/>
      <c r="KBS123" s="126"/>
      <c r="KBT123" s="126"/>
      <c r="KBU123" s="126"/>
      <c r="KBV123" s="126"/>
      <c r="KBW123" s="126"/>
      <c r="KBX123" s="126"/>
      <c r="KBY123" s="126"/>
      <c r="KBZ123" s="126"/>
      <c r="KCA123" s="126"/>
      <c r="KCB123" s="126"/>
      <c r="KCC123" s="126"/>
      <c r="KCD123" s="126"/>
      <c r="KCE123" s="126"/>
      <c r="KCF123" s="126"/>
      <c r="KCG123" s="126"/>
      <c r="KCH123" s="126"/>
      <c r="KCI123" s="126"/>
      <c r="KCJ123" s="126"/>
      <c r="KCK123" s="126"/>
      <c r="KCL123" s="126"/>
      <c r="KCM123" s="126"/>
      <c r="KCN123" s="126"/>
      <c r="KCO123" s="126"/>
      <c r="KCP123" s="126"/>
      <c r="KCQ123" s="126"/>
      <c r="KCR123" s="126"/>
      <c r="KCS123" s="126"/>
      <c r="KCT123" s="126"/>
      <c r="KCU123" s="126"/>
      <c r="KCV123" s="126"/>
      <c r="KCW123" s="126"/>
      <c r="KCX123" s="126"/>
      <c r="KCY123" s="126"/>
      <c r="KCZ123" s="126"/>
      <c r="KDA123" s="126"/>
      <c r="KDB123" s="126"/>
      <c r="KDC123" s="126"/>
      <c r="KDD123" s="126"/>
      <c r="KDE123" s="126"/>
      <c r="KDF123" s="126"/>
      <c r="KDG123" s="126"/>
      <c r="KDH123" s="126"/>
      <c r="KDI123" s="126"/>
      <c r="KDJ123" s="126"/>
      <c r="KDK123" s="126"/>
      <c r="KDL123" s="126"/>
      <c r="KDM123" s="126"/>
      <c r="KDN123" s="126"/>
      <c r="KDO123" s="126"/>
      <c r="KDP123" s="126"/>
      <c r="KDQ123" s="126"/>
      <c r="KDR123" s="126"/>
      <c r="KDS123" s="126"/>
      <c r="KDT123" s="126"/>
      <c r="KDU123" s="126"/>
      <c r="KDV123" s="126"/>
      <c r="KDW123" s="126"/>
      <c r="KDX123" s="126"/>
      <c r="KDY123" s="126"/>
      <c r="KDZ123" s="126"/>
      <c r="KEA123" s="126"/>
      <c r="KEB123" s="126"/>
      <c r="KEC123" s="126"/>
      <c r="KED123" s="126"/>
      <c r="KEE123" s="126"/>
      <c r="KEF123" s="126"/>
      <c r="KEG123" s="126"/>
      <c r="KEH123" s="126"/>
      <c r="KEI123" s="126"/>
      <c r="KEJ123" s="126"/>
      <c r="KEK123" s="126"/>
      <c r="KEL123" s="126"/>
      <c r="KEM123" s="126"/>
      <c r="KEN123" s="126"/>
      <c r="KEO123" s="126"/>
      <c r="KEP123" s="126"/>
      <c r="KEQ123" s="126"/>
      <c r="KER123" s="126"/>
      <c r="KES123" s="126"/>
      <c r="KET123" s="126"/>
      <c r="KEU123" s="126"/>
      <c r="KEV123" s="126"/>
      <c r="KEW123" s="126"/>
      <c r="KEX123" s="126"/>
      <c r="KEY123" s="126"/>
      <c r="KEZ123" s="126"/>
      <c r="KFA123" s="126"/>
      <c r="KFB123" s="126"/>
      <c r="KFC123" s="126"/>
      <c r="KFD123" s="126"/>
      <c r="KFE123" s="126"/>
      <c r="KFF123" s="126"/>
      <c r="KFG123" s="126"/>
      <c r="KFH123" s="126"/>
      <c r="KFI123" s="126"/>
      <c r="KFJ123" s="126"/>
      <c r="KFK123" s="126"/>
      <c r="KFL123" s="126"/>
      <c r="KFM123" s="126"/>
      <c r="KFN123" s="126"/>
      <c r="KFO123" s="126"/>
      <c r="KFP123" s="126"/>
      <c r="KFQ123" s="126"/>
      <c r="KFR123" s="126"/>
      <c r="KFS123" s="126"/>
      <c r="KFT123" s="126"/>
      <c r="KFU123" s="126"/>
      <c r="KFV123" s="126"/>
      <c r="KFW123" s="126"/>
      <c r="KFX123" s="126"/>
      <c r="KFY123" s="126"/>
      <c r="KFZ123" s="126"/>
      <c r="KGA123" s="126"/>
      <c r="KGB123" s="126"/>
      <c r="KGC123" s="126"/>
      <c r="KGD123" s="126"/>
      <c r="KGE123" s="126"/>
      <c r="KGF123" s="126"/>
      <c r="KGG123" s="126"/>
      <c r="KGH123" s="126"/>
      <c r="KGI123" s="126"/>
      <c r="KGJ123" s="126"/>
      <c r="KGK123" s="126"/>
      <c r="KGL123" s="126"/>
      <c r="KGM123" s="126"/>
      <c r="KGN123" s="126"/>
      <c r="KGO123" s="126"/>
      <c r="KGP123" s="126"/>
      <c r="KGQ123" s="126"/>
      <c r="KGR123" s="126"/>
      <c r="KGS123" s="126"/>
      <c r="KGT123" s="126"/>
      <c r="KGU123" s="126"/>
      <c r="KGV123" s="126"/>
      <c r="KGW123" s="126"/>
      <c r="KGX123" s="126"/>
      <c r="KGY123" s="126"/>
      <c r="KGZ123" s="126"/>
      <c r="KHA123" s="126"/>
      <c r="KHB123" s="126"/>
      <c r="KHC123" s="126"/>
      <c r="KHD123" s="126"/>
      <c r="KHE123" s="126"/>
      <c r="KHF123" s="126"/>
      <c r="KHG123" s="126"/>
      <c r="KHH123" s="126"/>
      <c r="KHI123" s="126"/>
      <c r="KHJ123" s="126"/>
      <c r="KHK123" s="126"/>
      <c r="KHL123" s="126"/>
      <c r="KHM123" s="126"/>
      <c r="KHN123" s="126"/>
      <c r="KHO123" s="126"/>
      <c r="KHP123" s="126"/>
      <c r="KHQ123" s="126"/>
      <c r="KHR123" s="126"/>
      <c r="KHS123" s="126"/>
      <c r="KHT123" s="126"/>
      <c r="KHU123" s="126"/>
      <c r="KHV123" s="126"/>
      <c r="KHW123" s="126"/>
      <c r="KHX123" s="126"/>
      <c r="KHY123" s="126"/>
      <c r="KHZ123" s="126"/>
      <c r="KIA123" s="126"/>
      <c r="KIB123" s="126"/>
      <c r="KIC123" s="126"/>
      <c r="KID123" s="126"/>
      <c r="KIE123" s="126"/>
      <c r="KIF123" s="126"/>
      <c r="KIG123" s="126"/>
      <c r="KIH123" s="126"/>
      <c r="KII123" s="126"/>
      <c r="KIJ123" s="126"/>
      <c r="KIK123" s="126"/>
      <c r="KIL123" s="126"/>
      <c r="KIM123" s="126"/>
      <c r="KIN123" s="126"/>
      <c r="KIO123" s="126"/>
      <c r="KIP123" s="126"/>
      <c r="KIQ123" s="126"/>
      <c r="KIR123" s="126"/>
      <c r="KIS123" s="126"/>
      <c r="KIT123" s="126"/>
      <c r="KIU123" s="126"/>
      <c r="KIV123" s="126"/>
      <c r="KIW123" s="126"/>
      <c r="KIX123" s="126"/>
      <c r="KIY123" s="126"/>
      <c r="KIZ123" s="126"/>
      <c r="KJA123" s="126"/>
      <c r="KJB123" s="126"/>
      <c r="KJC123" s="126"/>
      <c r="KJD123" s="126"/>
      <c r="KJE123" s="126"/>
      <c r="KJF123" s="126"/>
      <c r="KJG123" s="126"/>
      <c r="KJH123" s="126"/>
      <c r="KJI123" s="126"/>
      <c r="KJJ123" s="126"/>
      <c r="KJK123" s="126"/>
      <c r="KJL123" s="126"/>
      <c r="KJM123" s="126"/>
      <c r="KJN123" s="126"/>
      <c r="KJO123" s="126"/>
      <c r="KJP123" s="126"/>
      <c r="KJQ123" s="126"/>
      <c r="KJR123" s="126"/>
      <c r="KJS123" s="126"/>
      <c r="KJT123" s="126"/>
      <c r="KJU123" s="126"/>
      <c r="KJV123" s="126"/>
      <c r="KJW123" s="126"/>
      <c r="KJX123" s="126"/>
      <c r="KJY123" s="126"/>
      <c r="KJZ123" s="126"/>
      <c r="KKA123" s="126"/>
      <c r="KKB123" s="126"/>
      <c r="KKC123" s="126"/>
      <c r="KKD123" s="126"/>
      <c r="KKE123" s="126"/>
      <c r="KKF123" s="126"/>
      <c r="KKG123" s="126"/>
      <c r="KKH123" s="126"/>
      <c r="KKI123" s="126"/>
      <c r="KKJ123" s="126"/>
      <c r="KKK123" s="126"/>
      <c r="KKL123" s="126"/>
      <c r="KKM123" s="126"/>
      <c r="KKN123" s="126"/>
      <c r="KKO123" s="126"/>
      <c r="KKP123" s="126"/>
      <c r="KKQ123" s="126"/>
      <c r="KKR123" s="126"/>
      <c r="KKS123" s="126"/>
      <c r="KKT123" s="126"/>
      <c r="KKU123" s="126"/>
      <c r="KKV123" s="126"/>
      <c r="KKW123" s="126"/>
      <c r="KKX123" s="126"/>
      <c r="KKY123" s="126"/>
      <c r="KKZ123" s="126"/>
      <c r="KLA123" s="126"/>
      <c r="KLB123" s="126"/>
      <c r="KLC123" s="126"/>
      <c r="KLD123" s="126"/>
      <c r="KLE123" s="126"/>
      <c r="KLF123" s="126"/>
      <c r="KLG123" s="126"/>
      <c r="KLH123" s="126"/>
      <c r="KLI123" s="126"/>
      <c r="KLJ123" s="126"/>
      <c r="KLK123" s="126"/>
      <c r="KLL123" s="126"/>
      <c r="KLM123" s="126"/>
      <c r="KLN123" s="126"/>
      <c r="KLO123" s="126"/>
      <c r="KLP123" s="126"/>
      <c r="KLQ123" s="126"/>
      <c r="KLR123" s="126"/>
      <c r="KLS123" s="126"/>
      <c r="KLT123" s="126"/>
      <c r="KLU123" s="126"/>
      <c r="KLV123" s="126"/>
      <c r="KLW123" s="126"/>
      <c r="KLX123" s="126"/>
      <c r="KLY123" s="126"/>
      <c r="KLZ123" s="126"/>
      <c r="KMA123" s="126"/>
      <c r="KMB123" s="126"/>
      <c r="KMC123" s="126"/>
      <c r="KMD123" s="126"/>
      <c r="KME123" s="126"/>
      <c r="KMF123" s="126"/>
      <c r="KMG123" s="126"/>
      <c r="KMH123" s="126"/>
      <c r="KMI123" s="126"/>
      <c r="KMJ123" s="126"/>
      <c r="KMK123" s="126"/>
      <c r="KML123" s="126"/>
      <c r="KMM123" s="126"/>
      <c r="KMN123" s="126"/>
      <c r="KMO123" s="126"/>
      <c r="KMP123" s="126"/>
      <c r="KMQ123" s="126"/>
      <c r="KMR123" s="126"/>
      <c r="KMS123" s="126"/>
      <c r="KMT123" s="126"/>
      <c r="KMU123" s="126"/>
      <c r="KMV123" s="126"/>
      <c r="KMW123" s="126"/>
      <c r="KMX123" s="126"/>
      <c r="KMY123" s="126"/>
      <c r="KMZ123" s="126"/>
      <c r="KNA123" s="126"/>
      <c r="KNB123" s="126"/>
      <c r="KNC123" s="126"/>
      <c r="KND123" s="126"/>
      <c r="KNE123" s="126"/>
      <c r="KNF123" s="126"/>
      <c r="KNG123" s="126"/>
      <c r="KNH123" s="126"/>
      <c r="KNI123" s="126"/>
      <c r="KNJ123" s="126"/>
      <c r="KNK123" s="126"/>
      <c r="KNL123" s="126"/>
      <c r="KNM123" s="126"/>
      <c r="KNN123" s="126"/>
      <c r="KNO123" s="126"/>
      <c r="KNP123" s="126"/>
      <c r="KNQ123" s="126"/>
      <c r="KNR123" s="126"/>
      <c r="KNS123" s="126"/>
      <c r="KNT123" s="126"/>
      <c r="KNU123" s="126"/>
      <c r="KNV123" s="126"/>
      <c r="KNW123" s="126"/>
      <c r="KNX123" s="126"/>
      <c r="KNY123" s="126"/>
      <c r="KNZ123" s="126"/>
      <c r="KOA123" s="126"/>
      <c r="KOB123" s="126"/>
      <c r="KOC123" s="126"/>
      <c r="KOD123" s="126"/>
      <c r="KOE123" s="126"/>
      <c r="KOF123" s="126"/>
      <c r="KOG123" s="126"/>
      <c r="KOH123" s="126"/>
      <c r="KOI123" s="126"/>
      <c r="KOJ123" s="126"/>
      <c r="KOK123" s="126"/>
      <c r="KOL123" s="126"/>
      <c r="KOM123" s="126"/>
      <c r="KON123" s="126"/>
      <c r="KOO123" s="126"/>
      <c r="KOP123" s="126"/>
      <c r="KOQ123" s="126"/>
      <c r="KOR123" s="126"/>
      <c r="KOS123" s="126"/>
      <c r="KOT123" s="126"/>
      <c r="KOU123" s="126"/>
      <c r="KOV123" s="126"/>
      <c r="KOW123" s="126"/>
      <c r="KOX123" s="126"/>
      <c r="KOY123" s="126"/>
      <c r="KOZ123" s="126"/>
      <c r="KPA123" s="126"/>
      <c r="KPB123" s="126"/>
      <c r="KPC123" s="126"/>
      <c r="KPD123" s="126"/>
      <c r="KPE123" s="126"/>
      <c r="KPF123" s="126"/>
      <c r="KPG123" s="126"/>
      <c r="KPH123" s="126"/>
      <c r="KPI123" s="126"/>
      <c r="KPJ123" s="126"/>
      <c r="KPK123" s="126"/>
      <c r="KPL123" s="126"/>
      <c r="KPM123" s="126"/>
      <c r="KPN123" s="126"/>
      <c r="KPO123" s="126"/>
      <c r="KPP123" s="126"/>
      <c r="KPQ123" s="126"/>
      <c r="KPR123" s="126"/>
      <c r="KPS123" s="126"/>
      <c r="KPT123" s="126"/>
      <c r="KPU123" s="126"/>
      <c r="KPV123" s="126"/>
      <c r="KPW123" s="126"/>
      <c r="KPX123" s="126"/>
      <c r="KPY123" s="126"/>
      <c r="KPZ123" s="126"/>
      <c r="KQA123" s="126"/>
      <c r="KQB123" s="126"/>
      <c r="KQC123" s="126"/>
      <c r="KQD123" s="126"/>
      <c r="KQE123" s="126"/>
      <c r="KQF123" s="126"/>
      <c r="KQG123" s="126"/>
      <c r="KQH123" s="126"/>
      <c r="KQI123" s="126"/>
      <c r="KQJ123" s="126"/>
      <c r="KQK123" s="126"/>
      <c r="KQL123" s="126"/>
      <c r="KQM123" s="126"/>
      <c r="KQN123" s="126"/>
      <c r="KQO123" s="126"/>
      <c r="KQP123" s="126"/>
      <c r="KQQ123" s="126"/>
      <c r="KQR123" s="126"/>
      <c r="KQS123" s="126"/>
      <c r="KQT123" s="126"/>
      <c r="KQU123" s="126"/>
      <c r="KQV123" s="126"/>
      <c r="KQW123" s="126"/>
      <c r="KQX123" s="126"/>
      <c r="KQY123" s="126"/>
      <c r="KQZ123" s="126"/>
      <c r="KRA123" s="126"/>
      <c r="KRB123" s="126"/>
      <c r="KRC123" s="126"/>
      <c r="KRD123" s="126"/>
      <c r="KRE123" s="126"/>
      <c r="KRF123" s="126"/>
      <c r="KRG123" s="126"/>
      <c r="KRH123" s="126"/>
      <c r="KRI123" s="126"/>
      <c r="KRJ123" s="126"/>
      <c r="KRK123" s="126"/>
      <c r="KRL123" s="126"/>
      <c r="KRM123" s="126"/>
      <c r="KRN123" s="126"/>
      <c r="KRO123" s="126"/>
      <c r="KRP123" s="126"/>
      <c r="KRQ123" s="126"/>
      <c r="KRR123" s="126"/>
      <c r="KRS123" s="126"/>
      <c r="KRT123" s="126"/>
      <c r="KRU123" s="126"/>
      <c r="KRV123" s="126"/>
      <c r="KRW123" s="126"/>
      <c r="KRX123" s="126"/>
      <c r="KRY123" s="126"/>
      <c r="KRZ123" s="126"/>
      <c r="KSA123" s="126"/>
      <c r="KSB123" s="126"/>
      <c r="KSC123" s="126"/>
      <c r="KSD123" s="126"/>
      <c r="KSE123" s="126"/>
      <c r="KSF123" s="126"/>
      <c r="KSG123" s="126"/>
      <c r="KSH123" s="126"/>
      <c r="KSI123" s="126"/>
      <c r="KSJ123" s="126"/>
      <c r="KSK123" s="126"/>
      <c r="KSL123" s="126"/>
      <c r="KSM123" s="126"/>
      <c r="KSN123" s="126"/>
      <c r="KSO123" s="126"/>
      <c r="KSP123" s="126"/>
      <c r="KSQ123" s="126"/>
      <c r="KSR123" s="126"/>
      <c r="KSS123" s="126"/>
      <c r="KST123" s="126"/>
      <c r="KSU123" s="126"/>
      <c r="KSV123" s="126"/>
      <c r="KSW123" s="126"/>
      <c r="KSX123" s="126"/>
      <c r="KSY123" s="126"/>
      <c r="KSZ123" s="126"/>
      <c r="KTA123" s="126"/>
      <c r="KTB123" s="126"/>
      <c r="KTC123" s="126"/>
      <c r="KTD123" s="126"/>
      <c r="KTE123" s="126"/>
      <c r="KTF123" s="126"/>
      <c r="KTG123" s="126"/>
      <c r="KTH123" s="126"/>
      <c r="KTI123" s="126"/>
      <c r="KTJ123" s="126"/>
      <c r="KTK123" s="126"/>
      <c r="KTL123" s="126"/>
      <c r="KTM123" s="126"/>
      <c r="KTN123" s="126"/>
      <c r="KTO123" s="126"/>
      <c r="KTP123" s="126"/>
      <c r="KTQ123" s="126"/>
      <c r="KTR123" s="126"/>
      <c r="KTS123" s="126"/>
      <c r="KTT123" s="126"/>
      <c r="KTU123" s="126"/>
      <c r="KTV123" s="126"/>
      <c r="KTW123" s="126"/>
      <c r="KTX123" s="126"/>
      <c r="KTY123" s="126"/>
      <c r="KTZ123" s="126"/>
      <c r="KUA123" s="126"/>
      <c r="KUB123" s="126"/>
      <c r="KUC123" s="126"/>
      <c r="KUD123" s="126"/>
      <c r="KUE123" s="126"/>
      <c r="KUF123" s="126"/>
      <c r="KUG123" s="126"/>
      <c r="KUH123" s="126"/>
      <c r="KUI123" s="126"/>
      <c r="KUJ123" s="126"/>
      <c r="KUK123" s="126"/>
      <c r="KUL123" s="126"/>
      <c r="KUM123" s="126"/>
      <c r="KUN123" s="126"/>
      <c r="KUO123" s="126"/>
      <c r="KUP123" s="126"/>
      <c r="KUQ123" s="126"/>
      <c r="KUR123" s="126"/>
      <c r="KUS123" s="126"/>
      <c r="KUT123" s="126"/>
      <c r="KUU123" s="126"/>
      <c r="KUV123" s="126"/>
      <c r="KUW123" s="126"/>
      <c r="KUX123" s="126"/>
      <c r="KUY123" s="126"/>
      <c r="KUZ123" s="126"/>
      <c r="KVA123" s="126"/>
      <c r="KVB123" s="126"/>
      <c r="KVC123" s="126"/>
      <c r="KVD123" s="126"/>
      <c r="KVE123" s="126"/>
      <c r="KVF123" s="126"/>
      <c r="KVG123" s="126"/>
      <c r="KVH123" s="126"/>
      <c r="KVI123" s="126"/>
      <c r="KVJ123" s="126"/>
      <c r="KVK123" s="126"/>
      <c r="KVL123" s="126"/>
      <c r="KVM123" s="126"/>
      <c r="KVN123" s="126"/>
      <c r="KVO123" s="126"/>
      <c r="KVP123" s="126"/>
      <c r="KVQ123" s="126"/>
      <c r="KVR123" s="126"/>
      <c r="KVS123" s="126"/>
      <c r="KVT123" s="126"/>
      <c r="KVU123" s="126"/>
      <c r="KVV123" s="126"/>
      <c r="KVW123" s="126"/>
      <c r="KVX123" s="126"/>
      <c r="KVY123" s="126"/>
      <c r="KVZ123" s="126"/>
      <c r="KWA123" s="126"/>
      <c r="KWB123" s="126"/>
      <c r="KWC123" s="126"/>
      <c r="KWD123" s="126"/>
      <c r="KWE123" s="126"/>
      <c r="KWF123" s="126"/>
      <c r="KWG123" s="126"/>
      <c r="KWH123" s="126"/>
      <c r="KWI123" s="126"/>
      <c r="KWJ123" s="126"/>
      <c r="KWK123" s="126"/>
      <c r="KWL123" s="126"/>
      <c r="KWM123" s="126"/>
      <c r="KWN123" s="126"/>
      <c r="KWO123" s="126"/>
      <c r="KWP123" s="126"/>
      <c r="KWQ123" s="126"/>
      <c r="KWR123" s="126"/>
      <c r="KWS123" s="126"/>
      <c r="KWT123" s="126"/>
      <c r="KWU123" s="126"/>
      <c r="KWV123" s="126"/>
      <c r="KWW123" s="126"/>
      <c r="KWX123" s="126"/>
      <c r="KWY123" s="126"/>
      <c r="KWZ123" s="126"/>
      <c r="KXA123" s="126"/>
      <c r="KXB123" s="126"/>
      <c r="KXC123" s="126"/>
      <c r="KXD123" s="126"/>
      <c r="KXE123" s="126"/>
      <c r="KXF123" s="126"/>
      <c r="KXG123" s="126"/>
      <c r="KXH123" s="126"/>
      <c r="KXI123" s="126"/>
      <c r="KXJ123" s="126"/>
      <c r="KXK123" s="126"/>
      <c r="KXL123" s="126"/>
      <c r="KXM123" s="126"/>
      <c r="KXN123" s="126"/>
      <c r="KXO123" s="126"/>
      <c r="KXP123" s="126"/>
      <c r="KXQ123" s="126"/>
      <c r="KXR123" s="126"/>
      <c r="KXS123" s="126"/>
      <c r="KXT123" s="126"/>
      <c r="KXU123" s="126"/>
      <c r="KXV123" s="126"/>
      <c r="KXW123" s="126"/>
      <c r="KXX123" s="126"/>
      <c r="KXY123" s="126"/>
      <c r="KXZ123" s="126"/>
      <c r="KYA123" s="126"/>
      <c r="KYB123" s="126"/>
      <c r="KYC123" s="126"/>
      <c r="KYD123" s="126"/>
      <c r="KYE123" s="126"/>
      <c r="KYF123" s="126"/>
      <c r="KYG123" s="126"/>
      <c r="KYH123" s="126"/>
      <c r="KYI123" s="126"/>
      <c r="KYJ123" s="126"/>
      <c r="KYK123" s="126"/>
      <c r="KYL123" s="126"/>
      <c r="KYM123" s="126"/>
      <c r="KYN123" s="126"/>
      <c r="KYO123" s="126"/>
      <c r="KYP123" s="126"/>
      <c r="KYQ123" s="126"/>
      <c r="KYR123" s="126"/>
      <c r="KYS123" s="126"/>
      <c r="KYT123" s="126"/>
      <c r="KYU123" s="126"/>
      <c r="KYV123" s="126"/>
      <c r="KYW123" s="126"/>
      <c r="KYX123" s="126"/>
      <c r="KYY123" s="126"/>
      <c r="KYZ123" s="126"/>
      <c r="KZA123" s="126"/>
      <c r="KZB123" s="126"/>
      <c r="KZC123" s="126"/>
      <c r="KZD123" s="126"/>
      <c r="KZE123" s="126"/>
      <c r="KZF123" s="126"/>
      <c r="KZG123" s="126"/>
      <c r="KZH123" s="126"/>
      <c r="KZI123" s="126"/>
      <c r="KZJ123" s="126"/>
      <c r="KZK123" s="126"/>
      <c r="KZL123" s="126"/>
      <c r="KZM123" s="126"/>
      <c r="KZN123" s="126"/>
      <c r="KZO123" s="126"/>
      <c r="KZP123" s="126"/>
      <c r="KZQ123" s="126"/>
      <c r="KZR123" s="126"/>
      <c r="KZS123" s="126"/>
      <c r="KZT123" s="126"/>
      <c r="KZU123" s="126"/>
      <c r="KZV123" s="126"/>
      <c r="KZW123" s="126"/>
      <c r="KZX123" s="126"/>
      <c r="KZY123" s="126"/>
      <c r="KZZ123" s="126"/>
      <c r="LAA123" s="126"/>
      <c r="LAB123" s="126"/>
      <c r="LAC123" s="126"/>
      <c r="LAD123" s="126"/>
      <c r="LAE123" s="126"/>
      <c r="LAF123" s="126"/>
      <c r="LAG123" s="126"/>
      <c r="LAH123" s="126"/>
      <c r="LAI123" s="126"/>
      <c r="LAJ123" s="126"/>
      <c r="LAK123" s="126"/>
      <c r="LAL123" s="126"/>
      <c r="LAM123" s="126"/>
      <c r="LAN123" s="126"/>
      <c r="LAO123" s="126"/>
      <c r="LAP123" s="126"/>
      <c r="LAQ123" s="126"/>
      <c r="LAR123" s="126"/>
      <c r="LAS123" s="126"/>
      <c r="LAT123" s="126"/>
      <c r="LAU123" s="126"/>
      <c r="LAV123" s="126"/>
      <c r="LAW123" s="126"/>
      <c r="LAX123" s="126"/>
      <c r="LAY123" s="126"/>
      <c r="LAZ123" s="126"/>
      <c r="LBA123" s="126"/>
      <c r="LBB123" s="126"/>
      <c r="LBC123" s="126"/>
      <c r="LBD123" s="126"/>
      <c r="LBE123" s="126"/>
      <c r="LBF123" s="126"/>
      <c r="LBG123" s="126"/>
      <c r="LBH123" s="126"/>
      <c r="LBI123" s="126"/>
      <c r="LBJ123" s="126"/>
      <c r="LBK123" s="126"/>
      <c r="LBL123" s="126"/>
      <c r="LBM123" s="126"/>
      <c r="LBN123" s="126"/>
      <c r="LBO123" s="126"/>
      <c r="LBP123" s="126"/>
      <c r="LBQ123" s="126"/>
      <c r="LBR123" s="126"/>
      <c r="LBS123" s="126"/>
      <c r="LBT123" s="126"/>
      <c r="LBU123" s="126"/>
      <c r="LBV123" s="126"/>
      <c r="LBW123" s="126"/>
      <c r="LBX123" s="126"/>
      <c r="LBY123" s="126"/>
      <c r="LBZ123" s="126"/>
      <c r="LCA123" s="126"/>
      <c r="LCB123" s="126"/>
      <c r="LCC123" s="126"/>
      <c r="LCD123" s="126"/>
      <c r="LCE123" s="126"/>
      <c r="LCF123" s="126"/>
      <c r="LCG123" s="126"/>
      <c r="LCH123" s="126"/>
      <c r="LCI123" s="126"/>
      <c r="LCJ123" s="126"/>
      <c r="LCK123" s="126"/>
      <c r="LCL123" s="126"/>
      <c r="LCM123" s="126"/>
      <c r="LCN123" s="126"/>
      <c r="LCO123" s="126"/>
      <c r="LCP123" s="126"/>
      <c r="LCQ123" s="126"/>
      <c r="LCR123" s="126"/>
      <c r="LCS123" s="126"/>
      <c r="LCT123" s="126"/>
      <c r="LCU123" s="126"/>
      <c r="LCV123" s="126"/>
      <c r="LCW123" s="126"/>
      <c r="LCX123" s="126"/>
      <c r="LCY123" s="126"/>
      <c r="LCZ123" s="126"/>
      <c r="LDA123" s="126"/>
      <c r="LDB123" s="126"/>
      <c r="LDC123" s="126"/>
      <c r="LDD123" s="126"/>
      <c r="LDE123" s="126"/>
      <c r="LDF123" s="126"/>
      <c r="LDG123" s="126"/>
      <c r="LDH123" s="126"/>
      <c r="LDI123" s="126"/>
      <c r="LDJ123" s="126"/>
      <c r="LDK123" s="126"/>
      <c r="LDL123" s="126"/>
      <c r="LDM123" s="126"/>
      <c r="LDN123" s="126"/>
      <c r="LDO123" s="126"/>
      <c r="LDP123" s="126"/>
      <c r="LDQ123" s="126"/>
      <c r="LDR123" s="126"/>
      <c r="LDS123" s="126"/>
      <c r="LDT123" s="126"/>
      <c r="LDU123" s="126"/>
      <c r="LDV123" s="126"/>
      <c r="LDW123" s="126"/>
      <c r="LDX123" s="126"/>
      <c r="LDY123" s="126"/>
      <c r="LDZ123" s="126"/>
      <c r="LEA123" s="126"/>
      <c r="LEB123" s="126"/>
      <c r="LEC123" s="126"/>
      <c r="LED123" s="126"/>
      <c r="LEE123" s="126"/>
      <c r="LEF123" s="126"/>
      <c r="LEG123" s="126"/>
      <c r="LEH123" s="126"/>
      <c r="LEI123" s="126"/>
      <c r="LEJ123" s="126"/>
      <c r="LEK123" s="126"/>
      <c r="LEL123" s="126"/>
      <c r="LEM123" s="126"/>
      <c r="LEN123" s="126"/>
      <c r="LEO123" s="126"/>
      <c r="LEP123" s="126"/>
      <c r="LEQ123" s="126"/>
      <c r="LER123" s="126"/>
      <c r="LES123" s="126"/>
      <c r="LET123" s="126"/>
      <c r="LEU123" s="126"/>
      <c r="LEV123" s="126"/>
      <c r="LEW123" s="126"/>
      <c r="LEX123" s="126"/>
      <c r="LEY123" s="126"/>
      <c r="LEZ123" s="126"/>
      <c r="LFA123" s="126"/>
      <c r="LFB123" s="126"/>
      <c r="LFC123" s="126"/>
      <c r="LFD123" s="126"/>
      <c r="LFE123" s="126"/>
      <c r="LFF123" s="126"/>
      <c r="LFG123" s="126"/>
      <c r="LFH123" s="126"/>
      <c r="LFI123" s="126"/>
      <c r="LFJ123" s="126"/>
      <c r="LFK123" s="126"/>
      <c r="LFL123" s="126"/>
      <c r="LFM123" s="126"/>
      <c r="LFN123" s="126"/>
      <c r="LFO123" s="126"/>
      <c r="LFP123" s="126"/>
      <c r="LFQ123" s="126"/>
      <c r="LFR123" s="126"/>
      <c r="LFS123" s="126"/>
      <c r="LFT123" s="126"/>
      <c r="LFU123" s="126"/>
      <c r="LFV123" s="126"/>
      <c r="LFW123" s="126"/>
      <c r="LFX123" s="126"/>
      <c r="LFY123" s="126"/>
      <c r="LFZ123" s="126"/>
      <c r="LGA123" s="126"/>
      <c r="LGB123" s="126"/>
      <c r="LGC123" s="126"/>
      <c r="LGD123" s="126"/>
      <c r="LGE123" s="126"/>
      <c r="LGF123" s="126"/>
      <c r="LGG123" s="126"/>
      <c r="LGH123" s="126"/>
      <c r="LGI123" s="126"/>
      <c r="LGJ123" s="126"/>
      <c r="LGK123" s="126"/>
      <c r="LGL123" s="126"/>
      <c r="LGM123" s="126"/>
      <c r="LGN123" s="126"/>
      <c r="LGO123" s="126"/>
      <c r="LGP123" s="126"/>
      <c r="LGQ123" s="126"/>
      <c r="LGR123" s="126"/>
      <c r="LGS123" s="126"/>
      <c r="LGT123" s="126"/>
      <c r="LGU123" s="126"/>
      <c r="LGV123" s="126"/>
      <c r="LGW123" s="126"/>
      <c r="LGX123" s="126"/>
      <c r="LGY123" s="126"/>
      <c r="LGZ123" s="126"/>
      <c r="LHA123" s="126"/>
      <c r="LHB123" s="126"/>
      <c r="LHC123" s="126"/>
      <c r="LHD123" s="126"/>
      <c r="LHE123" s="126"/>
      <c r="LHF123" s="126"/>
      <c r="LHG123" s="126"/>
      <c r="LHH123" s="126"/>
      <c r="LHI123" s="126"/>
      <c r="LHJ123" s="126"/>
      <c r="LHK123" s="126"/>
      <c r="LHL123" s="126"/>
      <c r="LHM123" s="126"/>
      <c r="LHN123" s="126"/>
      <c r="LHO123" s="126"/>
      <c r="LHP123" s="126"/>
      <c r="LHQ123" s="126"/>
      <c r="LHR123" s="126"/>
      <c r="LHS123" s="126"/>
      <c r="LHT123" s="126"/>
      <c r="LHU123" s="126"/>
      <c r="LHV123" s="126"/>
      <c r="LHW123" s="126"/>
      <c r="LHX123" s="126"/>
      <c r="LHY123" s="126"/>
      <c r="LHZ123" s="126"/>
      <c r="LIA123" s="126"/>
      <c r="LIB123" s="126"/>
      <c r="LIC123" s="126"/>
      <c r="LID123" s="126"/>
      <c r="LIE123" s="126"/>
      <c r="LIF123" s="126"/>
      <c r="LIG123" s="126"/>
      <c r="LIH123" s="126"/>
      <c r="LII123" s="126"/>
      <c r="LIJ123" s="126"/>
      <c r="LIK123" s="126"/>
      <c r="LIL123" s="126"/>
      <c r="LIM123" s="126"/>
      <c r="LIN123" s="126"/>
      <c r="LIO123" s="126"/>
      <c r="LIP123" s="126"/>
      <c r="LIQ123" s="126"/>
      <c r="LIR123" s="126"/>
      <c r="LIS123" s="126"/>
      <c r="LIT123" s="126"/>
      <c r="LIU123" s="126"/>
      <c r="LIV123" s="126"/>
      <c r="LIW123" s="126"/>
      <c r="LIX123" s="126"/>
      <c r="LIY123" s="126"/>
      <c r="LIZ123" s="126"/>
      <c r="LJA123" s="126"/>
      <c r="LJB123" s="126"/>
      <c r="LJC123" s="126"/>
      <c r="LJD123" s="126"/>
      <c r="LJE123" s="126"/>
      <c r="LJF123" s="126"/>
      <c r="LJG123" s="126"/>
      <c r="LJH123" s="126"/>
      <c r="LJI123" s="126"/>
      <c r="LJJ123" s="126"/>
      <c r="LJK123" s="126"/>
      <c r="LJL123" s="126"/>
      <c r="LJM123" s="126"/>
      <c r="LJN123" s="126"/>
      <c r="LJO123" s="126"/>
      <c r="LJP123" s="126"/>
      <c r="LJQ123" s="126"/>
      <c r="LJR123" s="126"/>
      <c r="LJS123" s="126"/>
      <c r="LJT123" s="126"/>
      <c r="LJU123" s="126"/>
      <c r="LJV123" s="126"/>
      <c r="LJW123" s="126"/>
      <c r="LJX123" s="126"/>
      <c r="LJY123" s="126"/>
      <c r="LJZ123" s="126"/>
      <c r="LKA123" s="126"/>
      <c r="LKB123" s="126"/>
      <c r="LKC123" s="126"/>
      <c r="LKD123" s="126"/>
      <c r="LKE123" s="126"/>
      <c r="LKF123" s="126"/>
      <c r="LKG123" s="126"/>
      <c r="LKH123" s="126"/>
      <c r="LKI123" s="126"/>
      <c r="LKJ123" s="126"/>
      <c r="LKK123" s="126"/>
      <c r="LKL123" s="126"/>
      <c r="LKM123" s="126"/>
      <c r="LKN123" s="126"/>
      <c r="LKO123" s="126"/>
      <c r="LKP123" s="126"/>
      <c r="LKQ123" s="126"/>
      <c r="LKR123" s="126"/>
      <c r="LKS123" s="126"/>
      <c r="LKT123" s="126"/>
      <c r="LKU123" s="126"/>
      <c r="LKV123" s="126"/>
      <c r="LKW123" s="126"/>
      <c r="LKX123" s="126"/>
      <c r="LKY123" s="126"/>
      <c r="LKZ123" s="126"/>
      <c r="LLA123" s="126"/>
      <c r="LLB123" s="126"/>
      <c r="LLC123" s="126"/>
      <c r="LLD123" s="126"/>
      <c r="LLE123" s="126"/>
      <c r="LLF123" s="126"/>
      <c r="LLG123" s="126"/>
      <c r="LLH123" s="126"/>
      <c r="LLI123" s="126"/>
      <c r="LLJ123" s="126"/>
      <c r="LLK123" s="126"/>
      <c r="LLL123" s="126"/>
      <c r="LLM123" s="126"/>
      <c r="LLN123" s="126"/>
      <c r="LLO123" s="126"/>
      <c r="LLP123" s="126"/>
      <c r="LLQ123" s="126"/>
      <c r="LLR123" s="126"/>
      <c r="LLS123" s="126"/>
      <c r="LLT123" s="126"/>
      <c r="LLU123" s="126"/>
      <c r="LLV123" s="126"/>
      <c r="LLW123" s="126"/>
      <c r="LLX123" s="126"/>
      <c r="LLY123" s="126"/>
      <c r="LLZ123" s="126"/>
      <c r="LMA123" s="126"/>
      <c r="LMB123" s="126"/>
      <c r="LMC123" s="126"/>
      <c r="LMD123" s="126"/>
      <c r="LME123" s="126"/>
      <c r="LMF123" s="126"/>
      <c r="LMG123" s="126"/>
      <c r="LMH123" s="126"/>
      <c r="LMI123" s="126"/>
      <c r="LMJ123" s="126"/>
      <c r="LMK123" s="126"/>
      <c r="LML123" s="126"/>
      <c r="LMM123" s="126"/>
      <c r="LMN123" s="126"/>
      <c r="LMO123" s="126"/>
      <c r="LMP123" s="126"/>
      <c r="LMQ123" s="126"/>
      <c r="LMR123" s="126"/>
      <c r="LMS123" s="126"/>
      <c r="LMT123" s="126"/>
      <c r="LMU123" s="126"/>
      <c r="LMV123" s="126"/>
      <c r="LMW123" s="126"/>
      <c r="LMX123" s="126"/>
      <c r="LMY123" s="126"/>
      <c r="LMZ123" s="126"/>
      <c r="LNA123" s="126"/>
      <c r="LNB123" s="126"/>
      <c r="LNC123" s="126"/>
      <c r="LND123" s="126"/>
      <c r="LNE123" s="126"/>
      <c r="LNF123" s="126"/>
      <c r="LNG123" s="126"/>
      <c r="LNH123" s="126"/>
      <c r="LNI123" s="126"/>
      <c r="LNJ123" s="126"/>
      <c r="LNK123" s="126"/>
      <c r="LNL123" s="126"/>
      <c r="LNM123" s="126"/>
      <c r="LNN123" s="126"/>
      <c r="LNO123" s="126"/>
      <c r="LNP123" s="126"/>
      <c r="LNQ123" s="126"/>
      <c r="LNR123" s="126"/>
      <c r="LNS123" s="126"/>
      <c r="LNT123" s="126"/>
      <c r="LNU123" s="126"/>
      <c r="LNV123" s="126"/>
      <c r="LNW123" s="126"/>
      <c r="LNX123" s="126"/>
      <c r="LNY123" s="126"/>
      <c r="LNZ123" s="126"/>
      <c r="LOA123" s="126"/>
      <c r="LOB123" s="126"/>
      <c r="LOC123" s="126"/>
      <c r="LOD123" s="126"/>
      <c r="LOE123" s="126"/>
      <c r="LOF123" s="126"/>
      <c r="LOG123" s="126"/>
      <c r="LOH123" s="126"/>
      <c r="LOI123" s="126"/>
      <c r="LOJ123" s="126"/>
      <c r="LOK123" s="126"/>
      <c r="LOL123" s="126"/>
      <c r="LOM123" s="126"/>
      <c r="LON123" s="126"/>
      <c r="LOO123" s="126"/>
      <c r="LOP123" s="126"/>
      <c r="LOQ123" s="126"/>
      <c r="LOR123" s="126"/>
      <c r="LOS123" s="126"/>
      <c r="LOT123" s="126"/>
      <c r="LOU123" s="126"/>
      <c r="LOV123" s="126"/>
      <c r="LOW123" s="126"/>
      <c r="LOX123" s="126"/>
      <c r="LOY123" s="126"/>
      <c r="LOZ123" s="126"/>
      <c r="LPA123" s="126"/>
      <c r="LPB123" s="126"/>
      <c r="LPC123" s="126"/>
      <c r="LPD123" s="126"/>
      <c r="LPE123" s="126"/>
      <c r="LPF123" s="126"/>
      <c r="LPG123" s="126"/>
      <c r="LPH123" s="126"/>
      <c r="LPI123" s="126"/>
      <c r="LPJ123" s="126"/>
      <c r="LPK123" s="126"/>
      <c r="LPL123" s="126"/>
      <c r="LPM123" s="126"/>
      <c r="LPN123" s="126"/>
      <c r="LPO123" s="126"/>
      <c r="LPP123" s="126"/>
      <c r="LPQ123" s="126"/>
      <c r="LPR123" s="126"/>
      <c r="LPS123" s="126"/>
      <c r="LPT123" s="126"/>
      <c r="LPU123" s="126"/>
      <c r="LPV123" s="126"/>
      <c r="LPW123" s="126"/>
      <c r="LPX123" s="126"/>
      <c r="LPY123" s="126"/>
      <c r="LPZ123" s="126"/>
      <c r="LQA123" s="126"/>
      <c r="LQB123" s="126"/>
      <c r="LQC123" s="126"/>
      <c r="LQD123" s="126"/>
      <c r="LQE123" s="126"/>
      <c r="LQF123" s="126"/>
      <c r="LQG123" s="126"/>
      <c r="LQH123" s="126"/>
      <c r="LQI123" s="126"/>
      <c r="LQJ123" s="126"/>
      <c r="LQK123" s="126"/>
      <c r="LQL123" s="126"/>
      <c r="LQM123" s="126"/>
      <c r="LQN123" s="126"/>
      <c r="LQO123" s="126"/>
      <c r="LQP123" s="126"/>
      <c r="LQQ123" s="126"/>
      <c r="LQR123" s="126"/>
      <c r="LQS123" s="126"/>
      <c r="LQT123" s="126"/>
      <c r="LQU123" s="126"/>
      <c r="LQV123" s="126"/>
      <c r="LQW123" s="126"/>
      <c r="LQX123" s="126"/>
      <c r="LQY123" s="126"/>
      <c r="LQZ123" s="126"/>
      <c r="LRA123" s="126"/>
      <c r="LRB123" s="126"/>
      <c r="LRC123" s="126"/>
      <c r="LRD123" s="126"/>
      <c r="LRE123" s="126"/>
      <c r="LRF123" s="126"/>
      <c r="LRG123" s="126"/>
      <c r="LRH123" s="126"/>
      <c r="LRI123" s="126"/>
      <c r="LRJ123" s="126"/>
      <c r="LRK123" s="126"/>
      <c r="LRL123" s="126"/>
      <c r="LRM123" s="126"/>
      <c r="LRN123" s="126"/>
      <c r="LRO123" s="126"/>
      <c r="LRP123" s="126"/>
      <c r="LRQ123" s="126"/>
      <c r="LRR123" s="126"/>
      <c r="LRS123" s="126"/>
      <c r="LRT123" s="126"/>
      <c r="LRU123" s="126"/>
      <c r="LRV123" s="126"/>
      <c r="LRW123" s="126"/>
      <c r="LRX123" s="126"/>
      <c r="LRY123" s="126"/>
      <c r="LRZ123" s="126"/>
      <c r="LSA123" s="126"/>
      <c r="LSB123" s="126"/>
      <c r="LSC123" s="126"/>
      <c r="LSD123" s="126"/>
      <c r="LSE123" s="126"/>
      <c r="LSF123" s="126"/>
      <c r="LSG123" s="126"/>
      <c r="LSH123" s="126"/>
      <c r="LSI123" s="126"/>
      <c r="LSJ123" s="126"/>
      <c r="LSK123" s="126"/>
      <c r="LSL123" s="126"/>
      <c r="LSM123" s="126"/>
      <c r="LSN123" s="126"/>
      <c r="LSO123" s="126"/>
      <c r="LSP123" s="126"/>
      <c r="LSQ123" s="126"/>
      <c r="LSR123" s="126"/>
      <c r="LSS123" s="126"/>
      <c r="LST123" s="126"/>
      <c r="LSU123" s="126"/>
      <c r="LSV123" s="126"/>
      <c r="LSW123" s="126"/>
      <c r="LSX123" s="126"/>
      <c r="LSY123" s="126"/>
      <c r="LSZ123" s="126"/>
      <c r="LTA123" s="126"/>
      <c r="LTB123" s="126"/>
      <c r="LTC123" s="126"/>
      <c r="LTD123" s="126"/>
      <c r="LTE123" s="126"/>
      <c r="LTF123" s="126"/>
      <c r="LTG123" s="126"/>
      <c r="LTH123" s="126"/>
      <c r="LTI123" s="126"/>
      <c r="LTJ123" s="126"/>
      <c r="LTK123" s="126"/>
      <c r="LTL123" s="126"/>
      <c r="LTM123" s="126"/>
      <c r="LTN123" s="126"/>
      <c r="LTO123" s="126"/>
      <c r="LTP123" s="126"/>
      <c r="LTQ123" s="126"/>
      <c r="LTR123" s="126"/>
      <c r="LTS123" s="126"/>
      <c r="LTT123" s="126"/>
      <c r="LTU123" s="126"/>
      <c r="LTV123" s="126"/>
      <c r="LTW123" s="126"/>
      <c r="LTX123" s="126"/>
      <c r="LTY123" s="126"/>
      <c r="LTZ123" s="126"/>
      <c r="LUA123" s="126"/>
      <c r="LUB123" s="126"/>
      <c r="LUC123" s="126"/>
      <c r="LUD123" s="126"/>
      <c r="LUE123" s="126"/>
      <c r="LUF123" s="126"/>
      <c r="LUG123" s="126"/>
      <c r="LUH123" s="126"/>
      <c r="LUI123" s="126"/>
      <c r="LUJ123" s="126"/>
      <c r="LUK123" s="126"/>
      <c r="LUL123" s="126"/>
      <c r="LUM123" s="126"/>
      <c r="LUN123" s="126"/>
      <c r="LUO123" s="126"/>
      <c r="LUP123" s="126"/>
      <c r="LUQ123" s="126"/>
      <c r="LUR123" s="126"/>
      <c r="LUS123" s="126"/>
      <c r="LUT123" s="126"/>
      <c r="LUU123" s="126"/>
      <c r="LUV123" s="126"/>
      <c r="LUW123" s="126"/>
      <c r="LUX123" s="126"/>
      <c r="LUY123" s="126"/>
      <c r="LUZ123" s="126"/>
      <c r="LVA123" s="126"/>
      <c r="LVB123" s="126"/>
      <c r="LVC123" s="126"/>
      <c r="LVD123" s="126"/>
      <c r="LVE123" s="126"/>
      <c r="LVF123" s="126"/>
      <c r="LVG123" s="126"/>
      <c r="LVH123" s="126"/>
      <c r="LVI123" s="126"/>
      <c r="LVJ123" s="126"/>
      <c r="LVK123" s="126"/>
      <c r="LVL123" s="126"/>
      <c r="LVM123" s="126"/>
      <c r="LVN123" s="126"/>
      <c r="LVO123" s="126"/>
      <c r="LVP123" s="126"/>
      <c r="LVQ123" s="126"/>
      <c r="LVR123" s="126"/>
      <c r="LVS123" s="126"/>
      <c r="LVT123" s="126"/>
      <c r="LVU123" s="126"/>
      <c r="LVV123" s="126"/>
      <c r="LVW123" s="126"/>
      <c r="LVX123" s="126"/>
      <c r="LVY123" s="126"/>
      <c r="LVZ123" s="126"/>
      <c r="LWA123" s="126"/>
      <c r="LWB123" s="126"/>
      <c r="LWC123" s="126"/>
      <c r="LWD123" s="126"/>
      <c r="LWE123" s="126"/>
      <c r="LWF123" s="126"/>
      <c r="LWG123" s="126"/>
      <c r="LWH123" s="126"/>
      <c r="LWI123" s="126"/>
      <c r="LWJ123" s="126"/>
      <c r="LWK123" s="126"/>
      <c r="LWL123" s="126"/>
      <c r="LWM123" s="126"/>
      <c r="LWN123" s="126"/>
      <c r="LWO123" s="126"/>
      <c r="LWP123" s="126"/>
      <c r="LWQ123" s="126"/>
      <c r="LWR123" s="126"/>
      <c r="LWS123" s="126"/>
      <c r="LWT123" s="126"/>
      <c r="LWU123" s="126"/>
      <c r="LWV123" s="126"/>
      <c r="LWW123" s="126"/>
      <c r="LWX123" s="126"/>
      <c r="LWY123" s="126"/>
      <c r="LWZ123" s="126"/>
      <c r="LXA123" s="126"/>
      <c r="LXB123" s="126"/>
      <c r="LXC123" s="126"/>
      <c r="LXD123" s="126"/>
      <c r="LXE123" s="126"/>
      <c r="LXF123" s="126"/>
      <c r="LXG123" s="126"/>
      <c r="LXH123" s="126"/>
      <c r="LXI123" s="126"/>
      <c r="LXJ123" s="126"/>
      <c r="LXK123" s="126"/>
      <c r="LXL123" s="126"/>
      <c r="LXM123" s="126"/>
      <c r="LXN123" s="126"/>
      <c r="LXO123" s="126"/>
      <c r="LXP123" s="126"/>
      <c r="LXQ123" s="126"/>
      <c r="LXR123" s="126"/>
      <c r="LXS123" s="126"/>
      <c r="LXT123" s="126"/>
      <c r="LXU123" s="126"/>
      <c r="LXV123" s="126"/>
      <c r="LXW123" s="126"/>
      <c r="LXX123" s="126"/>
      <c r="LXY123" s="126"/>
      <c r="LXZ123" s="126"/>
      <c r="LYA123" s="126"/>
      <c r="LYB123" s="126"/>
      <c r="LYC123" s="126"/>
      <c r="LYD123" s="126"/>
      <c r="LYE123" s="126"/>
      <c r="LYF123" s="126"/>
      <c r="LYG123" s="126"/>
      <c r="LYH123" s="126"/>
      <c r="LYI123" s="126"/>
      <c r="LYJ123" s="126"/>
      <c r="LYK123" s="126"/>
      <c r="LYL123" s="126"/>
      <c r="LYM123" s="126"/>
      <c r="LYN123" s="126"/>
      <c r="LYO123" s="126"/>
      <c r="LYP123" s="126"/>
      <c r="LYQ123" s="126"/>
      <c r="LYR123" s="126"/>
      <c r="LYS123" s="126"/>
      <c r="LYT123" s="126"/>
      <c r="LYU123" s="126"/>
      <c r="LYV123" s="126"/>
      <c r="LYW123" s="126"/>
      <c r="LYX123" s="126"/>
      <c r="LYY123" s="126"/>
      <c r="LYZ123" s="126"/>
      <c r="LZA123" s="126"/>
      <c r="LZB123" s="126"/>
      <c r="LZC123" s="126"/>
      <c r="LZD123" s="126"/>
      <c r="LZE123" s="126"/>
      <c r="LZF123" s="126"/>
      <c r="LZG123" s="126"/>
      <c r="LZH123" s="126"/>
      <c r="LZI123" s="126"/>
      <c r="LZJ123" s="126"/>
      <c r="LZK123" s="126"/>
      <c r="LZL123" s="126"/>
      <c r="LZM123" s="126"/>
      <c r="LZN123" s="126"/>
      <c r="LZO123" s="126"/>
      <c r="LZP123" s="126"/>
      <c r="LZQ123" s="126"/>
      <c r="LZR123" s="126"/>
      <c r="LZS123" s="126"/>
      <c r="LZT123" s="126"/>
      <c r="LZU123" s="126"/>
      <c r="LZV123" s="126"/>
      <c r="LZW123" s="126"/>
      <c r="LZX123" s="126"/>
      <c r="LZY123" s="126"/>
      <c r="LZZ123" s="126"/>
      <c r="MAA123" s="126"/>
      <c r="MAB123" s="126"/>
      <c r="MAC123" s="126"/>
      <c r="MAD123" s="126"/>
      <c r="MAE123" s="126"/>
      <c r="MAF123" s="126"/>
      <c r="MAG123" s="126"/>
      <c r="MAH123" s="126"/>
      <c r="MAI123" s="126"/>
      <c r="MAJ123" s="126"/>
      <c r="MAK123" s="126"/>
      <c r="MAL123" s="126"/>
      <c r="MAM123" s="126"/>
      <c r="MAN123" s="126"/>
      <c r="MAO123" s="126"/>
      <c r="MAP123" s="126"/>
      <c r="MAQ123" s="126"/>
      <c r="MAR123" s="126"/>
      <c r="MAS123" s="126"/>
      <c r="MAT123" s="126"/>
      <c r="MAU123" s="126"/>
      <c r="MAV123" s="126"/>
      <c r="MAW123" s="126"/>
      <c r="MAX123" s="126"/>
      <c r="MAY123" s="126"/>
      <c r="MAZ123" s="126"/>
      <c r="MBA123" s="126"/>
      <c r="MBB123" s="126"/>
      <c r="MBC123" s="126"/>
      <c r="MBD123" s="126"/>
      <c r="MBE123" s="126"/>
      <c r="MBF123" s="126"/>
      <c r="MBG123" s="126"/>
      <c r="MBH123" s="126"/>
      <c r="MBI123" s="126"/>
      <c r="MBJ123" s="126"/>
      <c r="MBK123" s="126"/>
      <c r="MBL123" s="126"/>
      <c r="MBM123" s="126"/>
      <c r="MBN123" s="126"/>
      <c r="MBO123" s="126"/>
      <c r="MBP123" s="126"/>
      <c r="MBQ123" s="126"/>
      <c r="MBR123" s="126"/>
      <c r="MBS123" s="126"/>
      <c r="MBT123" s="126"/>
      <c r="MBU123" s="126"/>
      <c r="MBV123" s="126"/>
      <c r="MBW123" s="126"/>
      <c r="MBX123" s="126"/>
      <c r="MBY123" s="126"/>
      <c r="MBZ123" s="126"/>
      <c r="MCA123" s="126"/>
      <c r="MCB123" s="126"/>
      <c r="MCC123" s="126"/>
      <c r="MCD123" s="126"/>
      <c r="MCE123" s="126"/>
      <c r="MCF123" s="126"/>
      <c r="MCG123" s="126"/>
      <c r="MCH123" s="126"/>
      <c r="MCI123" s="126"/>
      <c r="MCJ123" s="126"/>
      <c r="MCK123" s="126"/>
      <c r="MCL123" s="126"/>
      <c r="MCM123" s="126"/>
      <c r="MCN123" s="126"/>
      <c r="MCO123" s="126"/>
      <c r="MCP123" s="126"/>
      <c r="MCQ123" s="126"/>
      <c r="MCR123" s="126"/>
      <c r="MCS123" s="126"/>
      <c r="MCT123" s="126"/>
      <c r="MCU123" s="126"/>
      <c r="MCV123" s="126"/>
      <c r="MCW123" s="126"/>
      <c r="MCX123" s="126"/>
      <c r="MCY123" s="126"/>
      <c r="MCZ123" s="126"/>
      <c r="MDA123" s="126"/>
      <c r="MDB123" s="126"/>
      <c r="MDC123" s="126"/>
      <c r="MDD123" s="126"/>
      <c r="MDE123" s="126"/>
      <c r="MDF123" s="126"/>
      <c r="MDG123" s="126"/>
      <c r="MDH123" s="126"/>
      <c r="MDI123" s="126"/>
      <c r="MDJ123" s="126"/>
      <c r="MDK123" s="126"/>
      <c r="MDL123" s="126"/>
      <c r="MDM123" s="126"/>
      <c r="MDN123" s="126"/>
      <c r="MDO123" s="126"/>
      <c r="MDP123" s="126"/>
      <c r="MDQ123" s="126"/>
      <c r="MDR123" s="126"/>
      <c r="MDS123" s="126"/>
      <c r="MDT123" s="126"/>
      <c r="MDU123" s="126"/>
      <c r="MDV123" s="126"/>
      <c r="MDW123" s="126"/>
      <c r="MDX123" s="126"/>
      <c r="MDY123" s="126"/>
      <c r="MDZ123" s="126"/>
      <c r="MEA123" s="126"/>
      <c r="MEB123" s="126"/>
      <c r="MEC123" s="126"/>
      <c r="MED123" s="126"/>
      <c r="MEE123" s="126"/>
      <c r="MEF123" s="126"/>
      <c r="MEG123" s="126"/>
      <c r="MEH123" s="126"/>
      <c r="MEI123" s="126"/>
      <c r="MEJ123" s="126"/>
      <c r="MEK123" s="126"/>
      <c r="MEL123" s="126"/>
      <c r="MEM123" s="126"/>
      <c r="MEN123" s="126"/>
      <c r="MEO123" s="126"/>
      <c r="MEP123" s="126"/>
      <c r="MEQ123" s="126"/>
      <c r="MER123" s="126"/>
      <c r="MES123" s="126"/>
      <c r="MET123" s="126"/>
      <c r="MEU123" s="126"/>
      <c r="MEV123" s="126"/>
      <c r="MEW123" s="126"/>
      <c r="MEX123" s="126"/>
      <c r="MEY123" s="126"/>
      <c r="MEZ123" s="126"/>
      <c r="MFA123" s="126"/>
      <c r="MFB123" s="126"/>
      <c r="MFC123" s="126"/>
      <c r="MFD123" s="126"/>
      <c r="MFE123" s="126"/>
      <c r="MFF123" s="126"/>
      <c r="MFG123" s="126"/>
      <c r="MFH123" s="126"/>
      <c r="MFI123" s="126"/>
      <c r="MFJ123" s="126"/>
      <c r="MFK123" s="126"/>
      <c r="MFL123" s="126"/>
      <c r="MFM123" s="126"/>
      <c r="MFN123" s="126"/>
      <c r="MFO123" s="126"/>
      <c r="MFP123" s="126"/>
      <c r="MFQ123" s="126"/>
      <c r="MFR123" s="126"/>
      <c r="MFS123" s="126"/>
      <c r="MFT123" s="126"/>
      <c r="MFU123" s="126"/>
      <c r="MFV123" s="126"/>
      <c r="MFW123" s="126"/>
      <c r="MFX123" s="126"/>
      <c r="MFY123" s="126"/>
      <c r="MFZ123" s="126"/>
      <c r="MGA123" s="126"/>
      <c r="MGB123" s="126"/>
      <c r="MGC123" s="126"/>
      <c r="MGD123" s="126"/>
      <c r="MGE123" s="126"/>
      <c r="MGF123" s="126"/>
      <c r="MGG123" s="126"/>
      <c r="MGH123" s="126"/>
      <c r="MGI123" s="126"/>
      <c r="MGJ123" s="126"/>
      <c r="MGK123" s="126"/>
      <c r="MGL123" s="126"/>
      <c r="MGM123" s="126"/>
      <c r="MGN123" s="126"/>
      <c r="MGO123" s="126"/>
      <c r="MGP123" s="126"/>
      <c r="MGQ123" s="126"/>
      <c r="MGR123" s="126"/>
      <c r="MGS123" s="126"/>
      <c r="MGT123" s="126"/>
      <c r="MGU123" s="126"/>
      <c r="MGV123" s="126"/>
      <c r="MGW123" s="126"/>
      <c r="MGX123" s="126"/>
      <c r="MGY123" s="126"/>
      <c r="MGZ123" s="126"/>
      <c r="MHA123" s="126"/>
      <c r="MHB123" s="126"/>
      <c r="MHC123" s="126"/>
      <c r="MHD123" s="126"/>
      <c r="MHE123" s="126"/>
      <c r="MHF123" s="126"/>
      <c r="MHG123" s="126"/>
      <c r="MHH123" s="126"/>
      <c r="MHI123" s="126"/>
      <c r="MHJ123" s="126"/>
      <c r="MHK123" s="126"/>
      <c r="MHL123" s="126"/>
      <c r="MHM123" s="126"/>
      <c r="MHN123" s="126"/>
      <c r="MHO123" s="126"/>
      <c r="MHP123" s="126"/>
      <c r="MHQ123" s="126"/>
      <c r="MHR123" s="126"/>
      <c r="MHS123" s="126"/>
      <c r="MHT123" s="126"/>
      <c r="MHU123" s="126"/>
      <c r="MHV123" s="126"/>
      <c r="MHW123" s="126"/>
      <c r="MHX123" s="126"/>
      <c r="MHY123" s="126"/>
      <c r="MHZ123" s="126"/>
      <c r="MIA123" s="126"/>
      <c r="MIB123" s="126"/>
      <c r="MIC123" s="126"/>
      <c r="MID123" s="126"/>
      <c r="MIE123" s="126"/>
      <c r="MIF123" s="126"/>
      <c r="MIG123" s="126"/>
      <c r="MIH123" s="126"/>
      <c r="MII123" s="126"/>
      <c r="MIJ123" s="126"/>
      <c r="MIK123" s="126"/>
      <c r="MIL123" s="126"/>
      <c r="MIM123" s="126"/>
      <c r="MIN123" s="126"/>
      <c r="MIO123" s="126"/>
      <c r="MIP123" s="126"/>
      <c r="MIQ123" s="126"/>
      <c r="MIR123" s="126"/>
      <c r="MIS123" s="126"/>
      <c r="MIT123" s="126"/>
      <c r="MIU123" s="126"/>
      <c r="MIV123" s="126"/>
      <c r="MIW123" s="126"/>
      <c r="MIX123" s="126"/>
      <c r="MIY123" s="126"/>
      <c r="MIZ123" s="126"/>
      <c r="MJA123" s="126"/>
      <c r="MJB123" s="126"/>
      <c r="MJC123" s="126"/>
      <c r="MJD123" s="126"/>
      <c r="MJE123" s="126"/>
      <c r="MJF123" s="126"/>
      <c r="MJG123" s="126"/>
      <c r="MJH123" s="126"/>
      <c r="MJI123" s="126"/>
      <c r="MJJ123" s="126"/>
      <c r="MJK123" s="126"/>
      <c r="MJL123" s="126"/>
      <c r="MJM123" s="126"/>
      <c r="MJN123" s="126"/>
      <c r="MJO123" s="126"/>
      <c r="MJP123" s="126"/>
      <c r="MJQ123" s="126"/>
      <c r="MJR123" s="126"/>
      <c r="MJS123" s="126"/>
      <c r="MJT123" s="126"/>
      <c r="MJU123" s="126"/>
      <c r="MJV123" s="126"/>
      <c r="MJW123" s="126"/>
      <c r="MJX123" s="126"/>
      <c r="MJY123" s="126"/>
      <c r="MJZ123" s="126"/>
      <c r="MKA123" s="126"/>
      <c r="MKB123" s="126"/>
      <c r="MKC123" s="126"/>
      <c r="MKD123" s="126"/>
      <c r="MKE123" s="126"/>
      <c r="MKF123" s="126"/>
      <c r="MKG123" s="126"/>
      <c r="MKH123" s="126"/>
      <c r="MKI123" s="126"/>
      <c r="MKJ123" s="126"/>
      <c r="MKK123" s="126"/>
      <c r="MKL123" s="126"/>
      <c r="MKM123" s="126"/>
      <c r="MKN123" s="126"/>
      <c r="MKO123" s="126"/>
      <c r="MKP123" s="126"/>
      <c r="MKQ123" s="126"/>
      <c r="MKR123" s="126"/>
      <c r="MKS123" s="126"/>
      <c r="MKT123" s="126"/>
      <c r="MKU123" s="126"/>
      <c r="MKV123" s="126"/>
      <c r="MKW123" s="126"/>
      <c r="MKX123" s="126"/>
      <c r="MKY123" s="126"/>
      <c r="MKZ123" s="126"/>
      <c r="MLA123" s="126"/>
      <c r="MLB123" s="126"/>
      <c r="MLC123" s="126"/>
      <c r="MLD123" s="126"/>
      <c r="MLE123" s="126"/>
      <c r="MLF123" s="126"/>
      <c r="MLG123" s="126"/>
      <c r="MLH123" s="126"/>
      <c r="MLI123" s="126"/>
      <c r="MLJ123" s="126"/>
      <c r="MLK123" s="126"/>
      <c r="MLL123" s="126"/>
      <c r="MLM123" s="126"/>
      <c r="MLN123" s="126"/>
      <c r="MLO123" s="126"/>
      <c r="MLP123" s="126"/>
      <c r="MLQ123" s="126"/>
      <c r="MLR123" s="126"/>
      <c r="MLS123" s="126"/>
      <c r="MLT123" s="126"/>
      <c r="MLU123" s="126"/>
      <c r="MLV123" s="126"/>
      <c r="MLW123" s="126"/>
      <c r="MLX123" s="126"/>
      <c r="MLY123" s="126"/>
      <c r="MLZ123" s="126"/>
      <c r="MMA123" s="126"/>
      <c r="MMB123" s="126"/>
      <c r="MMC123" s="126"/>
      <c r="MMD123" s="126"/>
      <c r="MME123" s="126"/>
      <c r="MMF123" s="126"/>
      <c r="MMG123" s="126"/>
      <c r="MMH123" s="126"/>
      <c r="MMI123" s="126"/>
      <c r="MMJ123" s="126"/>
      <c r="MMK123" s="126"/>
      <c r="MML123" s="126"/>
      <c r="MMM123" s="126"/>
      <c r="MMN123" s="126"/>
      <c r="MMO123" s="126"/>
      <c r="MMP123" s="126"/>
      <c r="MMQ123" s="126"/>
      <c r="MMR123" s="126"/>
      <c r="MMS123" s="126"/>
      <c r="MMT123" s="126"/>
      <c r="MMU123" s="126"/>
      <c r="MMV123" s="126"/>
      <c r="MMW123" s="126"/>
      <c r="MMX123" s="126"/>
      <c r="MMY123" s="126"/>
      <c r="MMZ123" s="126"/>
      <c r="MNA123" s="126"/>
      <c r="MNB123" s="126"/>
      <c r="MNC123" s="126"/>
      <c r="MND123" s="126"/>
      <c r="MNE123" s="126"/>
      <c r="MNF123" s="126"/>
      <c r="MNG123" s="126"/>
      <c r="MNH123" s="126"/>
      <c r="MNI123" s="126"/>
      <c r="MNJ123" s="126"/>
      <c r="MNK123" s="126"/>
      <c r="MNL123" s="126"/>
      <c r="MNM123" s="126"/>
      <c r="MNN123" s="126"/>
      <c r="MNO123" s="126"/>
      <c r="MNP123" s="126"/>
      <c r="MNQ123" s="126"/>
      <c r="MNR123" s="126"/>
      <c r="MNS123" s="126"/>
      <c r="MNT123" s="126"/>
      <c r="MNU123" s="126"/>
      <c r="MNV123" s="126"/>
      <c r="MNW123" s="126"/>
      <c r="MNX123" s="126"/>
      <c r="MNY123" s="126"/>
      <c r="MNZ123" s="126"/>
      <c r="MOA123" s="126"/>
      <c r="MOB123" s="126"/>
      <c r="MOC123" s="126"/>
      <c r="MOD123" s="126"/>
      <c r="MOE123" s="126"/>
      <c r="MOF123" s="126"/>
      <c r="MOG123" s="126"/>
      <c r="MOH123" s="126"/>
      <c r="MOI123" s="126"/>
      <c r="MOJ123" s="126"/>
      <c r="MOK123" s="126"/>
      <c r="MOL123" s="126"/>
      <c r="MOM123" s="126"/>
      <c r="MON123" s="126"/>
      <c r="MOO123" s="126"/>
      <c r="MOP123" s="126"/>
      <c r="MOQ123" s="126"/>
      <c r="MOR123" s="126"/>
      <c r="MOS123" s="126"/>
      <c r="MOT123" s="126"/>
      <c r="MOU123" s="126"/>
      <c r="MOV123" s="126"/>
      <c r="MOW123" s="126"/>
      <c r="MOX123" s="126"/>
      <c r="MOY123" s="126"/>
      <c r="MOZ123" s="126"/>
      <c r="MPA123" s="126"/>
      <c r="MPB123" s="126"/>
      <c r="MPC123" s="126"/>
      <c r="MPD123" s="126"/>
      <c r="MPE123" s="126"/>
      <c r="MPF123" s="126"/>
      <c r="MPG123" s="126"/>
      <c r="MPH123" s="126"/>
      <c r="MPI123" s="126"/>
      <c r="MPJ123" s="126"/>
      <c r="MPK123" s="126"/>
      <c r="MPL123" s="126"/>
      <c r="MPM123" s="126"/>
      <c r="MPN123" s="126"/>
      <c r="MPO123" s="126"/>
      <c r="MPP123" s="126"/>
      <c r="MPQ123" s="126"/>
      <c r="MPR123" s="126"/>
      <c r="MPS123" s="126"/>
      <c r="MPT123" s="126"/>
      <c r="MPU123" s="126"/>
      <c r="MPV123" s="126"/>
      <c r="MPW123" s="126"/>
      <c r="MPX123" s="126"/>
      <c r="MPY123" s="126"/>
      <c r="MPZ123" s="126"/>
      <c r="MQA123" s="126"/>
      <c r="MQB123" s="126"/>
      <c r="MQC123" s="126"/>
      <c r="MQD123" s="126"/>
      <c r="MQE123" s="126"/>
      <c r="MQF123" s="126"/>
      <c r="MQG123" s="126"/>
      <c r="MQH123" s="126"/>
      <c r="MQI123" s="126"/>
      <c r="MQJ123" s="126"/>
      <c r="MQK123" s="126"/>
      <c r="MQL123" s="126"/>
      <c r="MQM123" s="126"/>
      <c r="MQN123" s="126"/>
      <c r="MQO123" s="126"/>
      <c r="MQP123" s="126"/>
      <c r="MQQ123" s="126"/>
      <c r="MQR123" s="126"/>
      <c r="MQS123" s="126"/>
      <c r="MQT123" s="126"/>
      <c r="MQU123" s="126"/>
      <c r="MQV123" s="126"/>
      <c r="MQW123" s="126"/>
      <c r="MQX123" s="126"/>
      <c r="MQY123" s="126"/>
      <c r="MQZ123" s="126"/>
      <c r="MRA123" s="126"/>
      <c r="MRB123" s="126"/>
      <c r="MRC123" s="126"/>
      <c r="MRD123" s="126"/>
      <c r="MRE123" s="126"/>
      <c r="MRF123" s="126"/>
      <c r="MRG123" s="126"/>
      <c r="MRH123" s="126"/>
      <c r="MRI123" s="126"/>
      <c r="MRJ123" s="126"/>
      <c r="MRK123" s="126"/>
      <c r="MRL123" s="126"/>
      <c r="MRM123" s="126"/>
      <c r="MRN123" s="126"/>
      <c r="MRO123" s="126"/>
      <c r="MRP123" s="126"/>
      <c r="MRQ123" s="126"/>
      <c r="MRR123" s="126"/>
      <c r="MRS123" s="126"/>
      <c r="MRT123" s="126"/>
      <c r="MRU123" s="126"/>
      <c r="MRV123" s="126"/>
      <c r="MRW123" s="126"/>
      <c r="MRX123" s="126"/>
      <c r="MRY123" s="126"/>
      <c r="MRZ123" s="126"/>
      <c r="MSA123" s="126"/>
      <c r="MSB123" s="126"/>
      <c r="MSC123" s="126"/>
      <c r="MSD123" s="126"/>
      <c r="MSE123" s="126"/>
      <c r="MSF123" s="126"/>
      <c r="MSG123" s="126"/>
      <c r="MSH123" s="126"/>
      <c r="MSI123" s="126"/>
      <c r="MSJ123" s="126"/>
      <c r="MSK123" s="126"/>
      <c r="MSL123" s="126"/>
      <c r="MSM123" s="126"/>
      <c r="MSN123" s="126"/>
      <c r="MSO123" s="126"/>
      <c r="MSP123" s="126"/>
      <c r="MSQ123" s="126"/>
      <c r="MSR123" s="126"/>
      <c r="MSS123" s="126"/>
      <c r="MST123" s="126"/>
      <c r="MSU123" s="126"/>
      <c r="MSV123" s="126"/>
      <c r="MSW123" s="126"/>
      <c r="MSX123" s="126"/>
      <c r="MSY123" s="126"/>
      <c r="MSZ123" s="126"/>
      <c r="MTA123" s="126"/>
      <c r="MTB123" s="126"/>
      <c r="MTC123" s="126"/>
      <c r="MTD123" s="126"/>
      <c r="MTE123" s="126"/>
      <c r="MTF123" s="126"/>
      <c r="MTG123" s="126"/>
      <c r="MTH123" s="126"/>
      <c r="MTI123" s="126"/>
      <c r="MTJ123" s="126"/>
      <c r="MTK123" s="126"/>
      <c r="MTL123" s="126"/>
      <c r="MTM123" s="126"/>
      <c r="MTN123" s="126"/>
      <c r="MTO123" s="126"/>
      <c r="MTP123" s="126"/>
      <c r="MTQ123" s="126"/>
      <c r="MTR123" s="126"/>
      <c r="MTS123" s="126"/>
      <c r="MTT123" s="126"/>
      <c r="MTU123" s="126"/>
      <c r="MTV123" s="126"/>
      <c r="MTW123" s="126"/>
      <c r="MTX123" s="126"/>
      <c r="MTY123" s="126"/>
      <c r="MTZ123" s="126"/>
      <c r="MUA123" s="126"/>
      <c r="MUB123" s="126"/>
      <c r="MUC123" s="126"/>
      <c r="MUD123" s="126"/>
      <c r="MUE123" s="126"/>
      <c r="MUF123" s="126"/>
      <c r="MUG123" s="126"/>
      <c r="MUH123" s="126"/>
      <c r="MUI123" s="126"/>
      <c r="MUJ123" s="126"/>
      <c r="MUK123" s="126"/>
      <c r="MUL123" s="126"/>
      <c r="MUM123" s="126"/>
      <c r="MUN123" s="126"/>
      <c r="MUO123" s="126"/>
      <c r="MUP123" s="126"/>
      <c r="MUQ123" s="126"/>
      <c r="MUR123" s="126"/>
      <c r="MUS123" s="126"/>
      <c r="MUT123" s="126"/>
      <c r="MUU123" s="126"/>
      <c r="MUV123" s="126"/>
      <c r="MUW123" s="126"/>
      <c r="MUX123" s="126"/>
      <c r="MUY123" s="126"/>
      <c r="MUZ123" s="126"/>
      <c r="MVA123" s="126"/>
      <c r="MVB123" s="126"/>
      <c r="MVC123" s="126"/>
      <c r="MVD123" s="126"/>
      <c r="MVE123" s="126"/>
      <c r="MVF123" s="126"/>
      <c r="MVG123" s="126"/>
      <c r="MVH123" s="126"/>
      <c r="MVI123" s="126"/>
      <c r="MVJ123" s="126"/>
      <c r="MVK123" s="126"/>
      <c r="MVL123" s="126"/>
      <c r="MVM123" s="126"/>
      <c r="MVN123" s="126"/>
      <c r="MVO123" s="126"/>
      <c r="MVP123" s="126"/>
      <c r="MVQ123" s="126"/>
      <c r="MVR123" s="126"/>
      <c r="MVS123" s="126"/>
      <c r="MVT123" s="126"/>
      <c r="MVU123" s="126"/>
      <c r="MVV123" s="126"/>
      <c r="MVW123" s="126"/>
      <c r="MVX123" s="126"/>
      <c r="MVY123" s="126"/>
      <c r="MVZ123" s="126"/>
      <c r="MWA123" s="126"/>
      <c r="MWB123" s="126"/>
      <c r="MWC123" s="126"/>
      <c r="MWD123" s="126"/>
      <c r="MWE123" s="126"/>
      <c r="MWF123" s="126"/>
      <c r="MWG123" s="126"/>
      <c r="MWH123" s="126"/>
      <c r="MWI123" s="126"/>
      <c r="MWJ123" s="126"/>
      <c r="MWK123" s="126"/>
      <c r="MWL123" s="126"/>
      <c r="MWM123" s="126"/>
      <c r="MWN123" s="126"/>
      <c r="MWO123" s="126"/>
      <c r="MWP123" s="126"/>
      <c r="MWQ123" s="126"/>
      <c r="MWR123" s="126"/>
      <c r="MWS123" s="126"/>
      <c r="MWT123" s="126"/>
      <c r="MWU123" s="126"/>
      <c r="MWV123" s="126"/>
      <c r="MWW123" s="126"/>
      <c r="MWX123" s="126"/>
      <c r="MWY123" s="126"/>
      <c r="MWZ123" s="126"/>
      <c r="MXA123" s="126"/>
      <c r="MXB123" s="126"/>
      <c r="MXC123" s="126"/>
      <c r="MXD123" s="126"/>
      <c r="MXE123" s="126"/>
      <c r="MXF123" s="126"/>
      <c r="MXG123" s="126"/>
      <c r="MXH123" s="126"/>
      <c r="MXI123" s="126"/>
      <c r="MXJ123" s="126"/>
      <c r="MXK123" s="126"/>
      <c r="MXL123" s="126"/>
      <c r="MXM123" s="126"/>
      <c r="MXN123" s="126"/>
      <c r="MXO123" s="126"/>
      <c r="MXP123" s="126"/>
      <c r="MXQ123" s="126"/>
      <c r="MXR123" s="126"/>
      <c r="MXS123" s="126"/>
      <c r="MXT123" s="126"/>
      <c r="MXU123" s="126"/>
      <c r="MXV123" s="126"/>
      <c r="MXW123" s="126"/>
      <c r="MXX123" s="126"/>
      <c r="MXY123" s="126"/>
      <c r="MXZ123" s="126"/>
      <c r="MYA123" s="126"/>
      <c r="MYB123" s="126"/>
      <c r="MYC123" s="126"/>
      <c r="MYD123" s="126"/>
      <c r="MYE123" s="126"/>
      <c r="MYF123" s="126"/>
      <c r="MYG123" s="126"/>
      <c r="MYH123" s="126"/>
      <c r="MYI123" s="126"/>
      <c r="MYJ123" s="126"/>
      <c r="MYK123" s="126"/>
      <c r="MYL123" s="126"/>
      <c r="MYM123" s="126"/>
      <c r="MYN123" s="126"/>
      <c r="MYO123" s="126"/>
      <c r="MYP123" s="126"/>
      <c r="MYQ123" s="126"/>
      <c r="MYR123" s="126"/>
      <c r="MYS123" s="126"/>
      <c r="MYT123" s="126"/>
      <c r="MYU123" s="126"/>
      <c r="MYV123" s="126"/>
      <c r="MYW123" s="126"/>
      <c r="MYX123" s="126"/>
      <c r="MYY123" s="126"/>
      <c r="MYZ123" s="126"/>
      <c r="MZA123" s="126"/>
      <c r="MZB123" s="126"/>
      <c r="MZC123" s="126"/>
      <c r="MZD123" s="126"/>
      <c r="MZE123" s="126"/>
      <c r="MZF123" s="126"/>
      <c r="MZG123" s="126"/>
      <c r="MZH123" s="126"/>
      <c r="MZI123" s="126"/>
      <c r="MZJ123" s="126"/>
      <c r="MZK123" s="126"/>
      <c r="MZL123" s="126"/>
      <c r="MZM123" s="126"/>
      <c r="MZN123" s="126"/>
      <c r="MZO123" s="126"/>
      <c r="MZP123" s="126"/>
      <c r="MZQ123" s="126"/>
      <c r="MZR123" s="126"/>
      <c r="MZS123" s="126"/>
      <c r="MZT123" s="126"/>
      <c r="MZU123" s="126"/>
      <c r="MZV123" s="126"/>
      <c r="MZW123" s="126"/>
      <c r="MZX123" s="126"/>
      <c r="MZY123" s="126"/>
      <c r="MZZ123" s="126"/>
      <c r="NAA123" s="126"/>
      <c r="NAB123" s="126"/>
      <c r="NAC123" s="126"/>
      <c r="NAD123" s="126"/>
      <c r="NAE123" s="126"/>
      <c r="NAF123" s="126"/>
      <c r="NAG123" s="126"/>
      <c r="NAH123" s="126"/>
      <c r="NAI123" s="126"/>
      <c r="NAJ123" s="126"/>
      <c r="NAK123" s="126"/>
      <c r="NAL123" s="126"/>
      <c r="NAM123" s="126"/>
      <c r="NAN123" s="126"/>
      <c r="NAO123" s="126"/>
      <c r="NAP123" s="126"/>
      <c r="NAQ123" s="126"/>
      <c r="NAR123" s="126"/>
      <c r="NAS123" s="126"/>
      <c r="NAT123" s="126"/>
      <c r="NAU123" s="126"/>
      <c r="NAV123" s="126"/>
      <c r="NAW123" s="126"/>
      <c r="NAX123" s="126"/>
      <c r="NAY123" s="126"/>
      <c r="NAZ123" s="126"/>
      <c r="NBA123" s="126"/>
      <c r="NBB123" s="126"/>
      <c r="NBC123" s="126"/>
      <c r="NBD123" s="126"/>
      <c r="NBE123" s="126"/>
      <c r="NBF123" s="126"/>
      <c r="NBG123" s="126"/>
      <c r="NBH123" s="126"/>
      <c r="NBI123" s="126"/>
      <c r="NBJ123" s="126"/>
      <c r="NBK123" s="126"/>
      <c r="NBL123" s="126"/>
      <c r="NBM123" s="126"/>
      <c r="NBN123" s="126"/>
      <c r="NBO123" s="126"/>
      <c r="NBP123" s="126"/>
      <c r="NBQ123" s="126"/>
      <c r="NBR123" s="126"/>
      <c r="NBS123" s="126"/>
      <c r="NBT123" s="126"/>
      <c r="NBU123" s="126"/>
      <c r="NBV123" s="126"/>
      <c r="NBW123" s="126"/>
      <c r="NBX123" s="126"/>
      <c r="NBY123" s="126"/>
      <c r="NBZ123" s="126"/>
      <c r="NCA123" s="126"/>
      <c r="NCB123" s="126"/>
      <c r="NCC123" s="126"/>
      <c r="NCD123" s="126"/>
      <c r="NCE123" s="126"/>
      <c r="NCF123" s="126"/>
      <c r="NCG123" s="126"/>
      <c r="NCH123" s="126"/>
      <c r="NCI123" s="126"/>
      <c r="NCJ123" s="126"/>
      <c r="NCK123" s="126"/>
      <c r="NCL123" s="126"/>
      <c r="NCM123" s="126"/>
      <c r="NCN123" s="126"/>
      <c r="NCO123" s="126"/>
      <c r="NCP123" s="126"/>
      <c r="NCQ123" s="126"/>
      <c r="NCR123" s="126"/>
      <c r="NCS123" s="126"/>
      <c r="NCT123" s="126"/>
      <c r="NCU123" s="126"/>
      <c r="NCV123" s="126"/>
      <c r="NCW123" s="126"/>
      <c r="NCX123" s="126"/>
      <c r="NCY123" s="126"/>
      <c r="NCZ123" s="126"/>
      <c r="NDA123" s="126"/>
      <c r="NDB123" s="126"/>
      <c r="NDC123" s="126"/>
      <c r="NDD123" s="126"/>
      <c r="NDE123" s="126"/>
      <c r="NDF123" s="126"/>
      <c r="NDG123" s="126"/>
      <c r="NDH123" s="126"/>
      <c r="NDI123" s="126"/>
      <c r="NDJ123" s="126"/>
      <c r="NDK123" s="126"/>
      <c r="NDL123" s="126"/>
      <c r="NDM123" s="126"/>
      <c r="NDN123" s="126"/>
      <c r="NDO123" s="126"/>
      <c r="NDP123" s="126"/>
      <c r="NDQ123" s="126"/>
      <c r="NDR123" s="126"/>
      <c r="NDS123" s="126"/>
      <c r="NDT123" s="126"/>
      <c r="NDU123" s="126"/>
      <c r="NDV123" s="126"/>
      <c r="NDW123" s="126"/>
      <c r="NDX123" s="126"/>
      <c r="NDY123" s="126"/>
      <c r="NDZ123" s="126"/>
      <c r="NEA123" s="126"/>
      <c r="NEB123" s="126"/>
      <c r="NEC123" s="126"/>
      <c r="NED123" s="126"/>
      <c r="NEE123" s="126"/>
      <c r="NEF123" s="126"/>
      <c r="NEG123" s="126"/>
      <c r="NEH123" s="126"/>
      <c r="NEI123" s="126"/>
      <c r="NEJ123" s="126"/>
      <c r="NEK123" s="126"/>
      <c r="NEL123" s="126"/>
      <c r="NEM123" s="126"/>
      <c r="NEN123" s="126"/>
      <c r="NEO123" s="126"/>
      <c r="NEP123" s="126"/>
      <c r="NEQ123" s="126"/>
      <c r="NER123" s="126"/>
      <c r="NES123" s="126"/>
      <c r="NET123" s="126"/>
      <c r="NEU123" s="126"/>
      <c r="NEV123" s="126"/>
      <c r="NEW123" s="126"/>
      <c r="NEX123" s="126"/>
      <c r="NEY123" s="126"/>
      <c r="NEZ123" s="126"/>
      <c r="NFA123" s="126"/>
      <c r="NFB123" s="126"/>
      <c r="NFC123" s="126"/>
      <c r="NFD123" s="126"/>
      <c r="NFE123" s="126"/>
      <c r="NFF123" s="126"/>
      <c r="NFG123" s="126"/>
      <c r="NFH123" s="126"/>
      <c r="NFI123" s="126"/>
      <c r="NFJ123" s="126"/>
      <c r="NFK123" s="126"/>
      <c r="NFL123" s="126"/>
      <c r="NFM123" s="126"/>
      <c r="NFN123" s="126"/>
      <c r="NFO123" s="126"/>
      <c r="NFP123" s="126"/>
      <c r="NFQ123" s="126"/>
      <c r="NFR123" s="126"/>
      <c r="NFS123" s="126"/>
      <c r="NFT123" s="126"/>
      <c r="NFU123" s="126"/>
      <c r="NFV123" s="126"/>
      <c r="NFW123" s="126"/>
      <c r="NFX123" s="126"/>
      <c r="NFY123" s="126"/>
      <c r="NFZ123" s="126"/>
      <c r="NGA123" s="126"/>
      <c r="NGB123" s="126"/>
      <c r="NGC123" s="126"/>
      <c r="NGD123" s="126"/>
      <c r="NGE123" s="126"/>
      <c r="NGF123" s="126"/>
      <c r="NGG123" s="126"/>
      <c r="NGH123" s="126"/>
      <c r="NGI123" s="126"/>
      <c r="NGJ123" s="126"/>
      <c r="NGK123" s="126"/>
      <c r="NGL123" s="126"/>
      <c r="NGM123" s="126"/>
      <c r="NGN123" s="126"/>
      <c r="NGO123" s="126"/>
      <c r="NGP123" s="126"/>
      <c r="NGQ123" s="126"/>
      <c r="NGR123" s="126"/>
      <c r="NGS123" s="126"/>
      <c r="NGT123" s="126"/>
      <c r="NGU123" s="126"/>
      <c r="NGV123" s="126"/>
      <c r="NGW123" s="126"/>
      <c r="NGX123" s="126"/>
      <c r="NGY123" s="126"/>
      <c r="NGZ123" s="126"/>
      <c r="NHA123" s="126"/>
      <c r="NHB123" s="126"/>
      <c r="NHC123" s="126"/>
      <c r="NHD123" s="126"/>
      <c r="NHE123" s="126"/>
      <c r="NHF123" s="126"/>
      <c r="NHG123" s="126"/>
      <c r="NHH123" s="126"/>
      <c r="NHI123" s="126"/>
      <c r="NHJ123" s="126"/>
      <c r="NHK123" s="126"/>
      <c r="NHL123" s="126"/>
      <c r="NHM123" s="126"/>
      <c r="NHN123" s="126"/>
      <c r="NHO123" s="126"/>
      <c r="NHP123" s="126"/>
      <c r="NHQ123" s="126"/>
      <c r="NHR123" s="126"/>
      <c r="NHS123" s="126"/>
      <c r="NHT123" s="126"/>
      <c r="NHU123" s="126"/>
      <c r="NHV123" s="126"/>
      <c r="NHW123" s="126"/>
      <c r="NHX123" s="126"/>
      <c r="NHY123" s="126"/>
      <c r="NHZ123" s="126"/>
      <c r="NIA123" s="126"/>
      <c r="NIB123" s="126"/>
      <c r="NIC123" s="126"/>
      <c r="NID123" s="126"/>
      <c r="NIE123" s="126"/>
      <c r="NIF123" s="126"/>
      <c r="NIG123" s="126"/>
      <c r="NIH123" s="126"/>
      <c r="NII123" s="126"/>
      <c r="NIJ123" s="126"/>
      <c r="NIK123" s="126"/>
      <c r="NIL123" s="126"/>
      <c r="NIM123" s="126"/>
      <c r="NIN123" s="126"/>
      <c r="NIO123" s="126"/>
      <c r="NIP123" s="126"/>
      <c r="NIQ123" s="126"/>
      <c r="NIR123" s="126"/>
      <c r="NIS123" s="126"/>
      <c r="NIT123" s="126"/>
      <c r="NIU123" s="126"/>
      <c r="NIV123" s="126"/>
      <c r="NIW123" s="126"/>
      <c r="NIX123" s="126"/>
      <c r="NIY123" s="126"/>
      <c r="NIZ123" s="126"/>
      <c r="NJA123" s="126"/>
      <c r="NJB123" s="126"/>
      <c r="NJC123" s="126"/>
      <c r="NJD123" s="126"/>
      <c r="NJE123" s="126"/>
      <c r="NJF123" s="126"/>
      <c r="NJG123" s="126"/>
      <c r="NJH123" s="126"/>
      <c r="NJI123" s="126"/>
      <c r="NJJ123" s="126"/>
      <c r="NJK123" s="126"/>
      <c r="NJL123" s="126"/>
      <c r="NJM123" s="126"/>
      <c r="NJN123" s="126"/>
      <c r="NJO123" s="126"/>
      <c r="NJP123" s="126"/>
      <c r="NJQ123" s="126"/>
      <c r="NJR123" s="126"/>
      <c r="NJS123" s="126"/>
      <c r="NJT123" s="126"/>
      <c r="NJU123" s="126"/>
      <c r="NJV123" s="126"/>
      <c r="NJW123" s="126"/>
      <c r="NJX123" s="126"/>
      <c r="NJY123" s="126"/>
      <c r="NJZ123" s="126"/>
      <c r="NKA123" s="126"/>
      <c r="NKB123" s="126"/>
      <c r="NKC123" s="126"/>
      <c r="NKD123" s="126"/>
      <c r="NKE123" s="126"/>
      <c r="NKF123" s="126"/>
      <c r="NKG123" s="126"/>
      <c r="NKH123" s="126"/>
      <c r="NKI123" s="126"/>
      <c r="NKJ123" s="126"/>
      <c r="NKK123" s="126"/>
      <c r="NKL123" s="126"/>
      <c r="NKM123" s="126"/>
      <c r="NKN123" s="126"/>
      <c r="NKO123" s="126"/>
      <c r="NKP123" s="126"/>
      <c r="NKQ123" s="126"/>
      <c r="NKR123" s="126"/>
      <c r="NKS123" s="126"/>
      <c r="NKT123" s="126"/>
      <c r="NKU123" s="126"/>
      <c r="NKV123" s="126"/>
      <c r="NKW123" s="126"/>
      <c r="NKX123" s="126"/>
      <c r="NKY123" s="126"/>
      <c r="NKZ123" s="126"/>
      <c r="NLA123" s="126"/>
      <c r="NLB123" s="126"/>
      <c r="NLC123" s="126"/>
      <c r="NLD123" s="126"/>
      <c r="NLE123" s="126"/>
      <c r="NLF123" s="126"/>
      <c r="NLG123" s="126"/>
      <c r="NLH123" s="126"/>
      <c r="NLI123" s="126"/>
      <c r="NLJ123" s="126"/>
      <c r="NLK123" s="126"/>
      <c r="NLL123" s="126"/>
      <c r="NLM123" s="126"/>
      <c r="NLN123" s="126"/>
      <c r="NLO123" s="126"/>
      <c r="NLP123" s="126"/>
      <c r="NLQ123" s="126"/>
      <c r="NLR123" s="126"/>
      <c r="NLS123" s="126"/>
      <c r="NLT123" s="126"/>
      <c r="NLU123" s="126"/>
      <c r="NLV123" s="126"/>
      <c r="NLW123" s="126"/>
      <c r="NLX123" s="126"/>
      <c r="NLY123" s="126"/>
      <c r="NLZ123" s="126"/>
      <c r="NMA123" s="126"/>
      <c r="NMB123" s="126"/>
      <c r="NMC123" s="126"/>
      <c r="NMD123" s="126"/>
      <c r="NME123" s="126"/>
      <c r="NMF123" s="126"/>
      <c r="NMG123" s="126"/>
      <c r="NMH123" s="126"/>
      <c r="NMI123" s="126"/>
      <c r="NMJ123" s="126"/>
      <c r="NMK123" s="126"/>
      <c r="NML123" s="126"/>
      <c r="NMM123" s="126"/>
      <c r="NMN123" s="126"/>
      <c r="NMO123" s="126"/>
      <c r="NMP123" s="126"/>
      <c r="NMQ123" s="126"/>
      <c r="NMR123" s="126"/>
      <c r="NMS123" s="126"/>
      <c r="NMT123" s="126"/>
      <c r="NMU123" s="126"/>
      <c r="NMV123" s="126"/>
      <c r="NMW123" s="126"/>
      <c r="NMX123" s="126"/>
      <c r="NMY123" s="126"/>
      <c r="NMZ123" s="126"/>
      <c r="NNA123" s="126"/>
      <c r="NNB123" s="126"/>
      <c r="NNC123" s="126"/>
      <c r="NND123" s="126"/>
      <c r="NNE123" s="126"/>
      <c r="NNF123" s="126"/>
      <c r="NNG123" s="126"/>
      <c r="NNH123" s="126"/>
      <c r="NNI123" s="126"/>
      <c r="NNJ123" s="126"/>
      <c r="NNK123" s="126"/>
      <c r="NNL123" s="126"/>
      <c r="NNM123" s="126"/>
      <c r="NNN123" s="126"/>
      <c r="NNO123" s="126"/>
      <c r="NNP123" s="126"/>
      <c r="NNQ123" s="126"/>
      <c r="NNR123" s="126"/>
      <c r="NNS123" s="126"/>
      <c r="NNT123" s="126"/>
      <c r="NNU123" s="126"/>
      <c r="NNV123" s="126"/>
      <c r="NNW123" s="126"/>
      <c r="NNX123" s="126"/>
      <c r="NNY123" s="126"/>
      <c r="NNZ123" s="126"/>
      <c r="NOA123" s="126"/>
      <c r="NOB123" s="126"/>
      <c r="NOC123" s="126"/>
      <c r="NOD123" s="126"/>
      <c r="NOE123" s="126"/>
      <c r="NOF123" s="126"/>
      <c r="NOG123" s="126"/>
      <c r="NOH123" s="126"/>
      <c r="NOI123" s="126"/>
      <c r="NOJ123" s="126"/>
      <c r="NOK123" s="126"/>
      <c r="NOL123" s="126"/>
      <c r="NOM123" s="126"/>
      <c r="NON123" s="126"/>
      <c r="NOO123" s="126"/>
      <c r="NOP123" s="126"/>
      <c r="NOQ123" s="126"/>
      <c r="NOR123" s="126"/>
      <c r="NOS123" s="126"/>
      <c r="NOT123" s="126"/>
      <c r="NOU123" s="126"/>
      <c r="NOV123" s="126"/>
      <c r="NOW123" s="126"/>
      <c r="NOX123" s="126"/>
      <c r="NOY123" s="126"/>
      <c r="NOZ123" s="126"/>
      <c r="NPA123" s="126"/>
      <c r="NPB123" s="126"/>
      <c r="NPC123" s="126"/>
      <c r="NPD123" s="126"/>
      <c r="NPE123" s="126"/>
      <c r="NPF123" s="126"/>
      <c r="NPG123" s="126"/>
      <c r="NPH123" s="126"/>
      <c r="NPI123" s="126"/>
      <c r="NPJ123" s="126"/>
      <c r="NPK123" s="126"/>
      <c r="NPL123" s="126"/>
      <c r="NPM123" s="126"/>
      <c r="NPN123" s="126"/>
      <c r="NPO123" s="126"/>
      <c r="NPP123" s="126"/>
      <c r="NPQ123" s="126"/>
      <c r="NPR123" s="126"/>
      <c r="NPS123" s="126"/>
      <c r="NPT123" s="126"/>
      <c r="NPU123" s="126"/>
      <c r="NPV123" s="126"/>
      <c r="NPW123" s="126"/>
      <c r="NPX123" s="126"/>
      <c r="NPY123" s="126"/>
      <c r="NPZ123" s="126"/>
      <c r="NQA123" s="126"/>
      <c r="NQB123" s="126"/>
      <c r="NQC123" s="126"/>
      <c r="NQD123" s="126"/>
      <c r="NQE123" s="126"/>
      <c r="NQF123" s="126"/>
      <c r="NQG123" s="126"/>
      <c r="NQH123" s="126"/>
      <c r="NQI123" s="126"/>
      <c r="NQJ123" s="126"/>
      <c r="NQK123" s="126"/>
      <c r="NQL123" s="126"/>
      <c r="NQM123" s="126"/>
      <c r="NQN123" s="126"/>
      <c r="NQO123" s="126"/>
      <c r="NQP123" s="126"/>
      <c r="NQQ123" s="126"/>
      <c r="NQR123" s="126"/>
      <c r="NQS123" s="126"/>
      <c r="NQT123" s="126"/>
      <c r="NQU123" s="126"/>
      <c r="NQV123" s="126"/>
      <c r="NQW123" s="126"/>
      <c r="NQX123" s="126"/>
      <c r="NQY123" s="126"/>
      <c r="NQZ123" s="126"/>
      <c r="NRA123" s="126"/>
      <c r="NRB123" s="126"/>
      <c r="NRC123" s="126"/>
      <c r="NRD123" s="126"/>
      <c r="NRE123" s="126"/>
      <c r="NRF123" s="126"/>
      <c r="NRG123" s="126"/>
      <c r="NRH123" s="126"/>
      <c r="NRI123" s="126"/>
      <c r="NRJ123" s="126"/>
      <c r="NRK123" s="126"/>
      <c r="NRL123" s="126"/>
      <c r="NRM123" s="126"/>
      <c r="NRN123" s="126"/>
      <c r="NRO123" s="126"/>
      <c r="NRP123" s="126"/>
      <c r="NRQ123" s="126"/>
      <c r="NRR123" s="126"/>
      <c r="NRS123" s="126"/>
      <c r="NRT123" s="126"/>
      <c r="NRU123" s="126"/>
      <c r="NRV123" s="126"/>
      <c r="NRW123" s="126"/>
      <c r="NRX123" s="126"/>
      <c r="NRY123" s="126"/>
      <c r="NRZ123" s="126"/>
      <c r="NSA123" s="126"/>
      <c r="NSB123" s="126"/>
      <c r="NSC123" s="126"/>
      <c r="NSD123" s="126"/>
      <c r="NSE123" s="126"/>
      <c r="NSF123" s="126"/>
      <c r="NSG123" s="126"/>
      <c r="NSH123" s="126"/>
      <c r="NSI123" s="126"/>
      <c r="NSJ123" s="126"/>
      <c r="NSK123" s="126"/>
      <c r="NSL123" s="126"/>
      <c r="NSM123" s="126"/>
      <c r="NSN123" s="126"/>
      <c r="NSO123" s="126"/>
      <c r="NSP123" s="126"/>
      <c r="NSQ123" s="126"/>
      <c r="NSR123" s="126"/>
      <c r="NSS123" s="126"/>
      <c r="NST123" s="126"/>
      <c r="NSU123" s="126"/>
      <c r="NSV123" s="126"/>
      <c r="NSW123" s="126"/>
      <c r="NSX123" s="126"/>
      <c r="NSY123" s="126"/>
      <c r="NSZ123" s="126"/>
      <c r="NTA123" s="126"/>
      <c r="NTB123" s="126"/>
      <c r="NTC123" s="126"/>
      <c r="NTD123" s="126"/>
      <c r="NTE123" s="126"/>
      <c r="NTF123" s="126"/>
      <c r="NTG123" s="126"/>
      <c r="NTH123" s="126"/>
      <c r="NTI123" s="126"/>
      <c r="NTJ123" s="126"/>
      <c r="NTK123" s="126"/>
      <c r="NTL123" s="126"/>
      <c r="NTM123" s="126"/>
      <c r="NTN123" s="126"/>
      <c r="NTO123" s="126"/>
      <c r="NTP123" s="126"/>
      <c r="NTQ123" s="126"/>
      <c r="NTR123" s="126"/>
      <c r="NTS123" s="126"/>
      <c r="NTT123" s="126"/>
      <c r="NTU123" s="126"/>
      <c r="NTV123" s="126"/>
      <c r="NTW123" s="126"/>
      <c r="NTX123" s="126"/>
      <c r="NTY123" s="126"/>
      <c r="NTZ123" s="126"/>
      <c r="NUA123" s="126"/>
      <c r="NUB123" s="126"/>
      <c r="NUC123" s="126"/>
      <c r="NUD123" s="126"/>
      <c r="NUE123" s="126"/>
      <c r="NUF123" s="126"/>
      <c r="NUG123" s="126"/>
      <c r="NUH123" s="126"/>
      <c r="NUI123" s="126"/>
      <c r="NUJ123" s="126"/>
      <c r="NUK123" s="126"/>
      <c r="NUL123" s="126"/>
      <c r="NUM123" s="126"/>
      <c r="NUN123" s="126"/>
      <c r="NUO123" s="126"/>
      <c r="NUP123" s="126"/>
      <c r="NUQ123" s="126"/>
      <c r="NUR123" s="126"/>
      <c r="NUS123" s="126"/>
      <c r="NUT123" s="126"/>
      <c r="NUU123" s="126"/>
      <c r="NUV123" s="126"/>
      <c r="NUW123" s="126"/>
      <c r="NUX123" s="126"/>
      <c r="NUY123" s="126"/>
      <c r="NUZ123" s="126"/>
      <c r="NVA123" s="126"/>
      <c r="NVB123" s="126"/>
      <c r="NVC123" s="126"/>
      <c r="NVD123" s="126"/>
      <c r="NVE123" s="126"/>
      <c r="NVF123" s="126"/>
      <c r="NVG123" s="126"/>
      <c r="NVH123" s="126"/>
      <c r="NVI123" s="126"/>
      <c r="NVJ123" s="126"/>
      <c r="NVK123" s="126"/>
      <c r="NVL123" s="126"/>
      <c r="NVM123" s="126"/>
      <c r="NVN123" s="126"/>
      <c r="NVO123" s="126"/>
      <c r="NVP123" s="126"/>
      <c r="NVQ123" s="126"/>
      <c r="NVR123" s="126"/>
      <c r="NVS123" s="126"/>
      <c r="NVT123" s="126"/>
      <c r="NVU123" s="126"/>
      <c r="NVV123" s="126"/>
      <c r="NVW123" s="126"/>
      <c r="NVX123" s="126"/>
      <c r="NVY123" s="126"/>
      <c r="NVZ123" s="126"/>
      <c r="NWA123" s="126"/>
      <c r="NWB123" s="126"/>
      <c r="NWC123" s="126"/>
      <c r="NWD123" s="126"/>
      <c r="NWE123" s="126"/>
      <c r="NWF123" s="126"/>
      <c r="NWG123" s="126"/>
      <c r="NWH123" s="126"/>
      <c r="NWI123" s="126"/>
      <c r="NWJ123" s="126"/>
      <c r="NWK123" s="126"/>
      <c r="NWL123" s="126"/>
      <c r="NWM123" s="126"/>
      <c r="NWN123" s="126"/>
      <c r="NWO123" s="126"/>
      <c r="NWP123" s="126"/>
      <c r="NWQ123" s="126"/>
      <c r="NWR123" s="126"/>
      <c r="NWS123" s="126"/>
      <c r="NWT123" s="126"/>
      <c r="NWU123" s="126"/>
      <c r="NWV123" s="126"/>
      <c r="NWW123" s="126"/>
      <c r="NWX123" s="126"/>
      <c r="NWY123" s="126"/>
      <c r="NWZ123" s="126"/>
      <c r="NXA123" s="126"/>
      <c r="NXB123" s="126"/>
      <c r="NXC123" s="126"/>
      <c r="NXD123" s="126"/>
      <c r="NXE123" s="126"/>
      <c r="NXF123" s="126"/>
      <c r="NXG123" s="126"/>
      <c r="NXH123" s="126"/>
      <c r="NXI123" s="126"/>
      <c r="NXJ123" s="126"/>
      <c r="NXK123" s="126"/>
      <c r="NXL123" s="126"/>
      <c r="NXM123" s="126"/>
      <c r="NXN123" s="126"/>
      <c r="NXO123" s="126"/>
      <c r="NXP123" s="126"/>
      <c r="NXQ123" s="126"/>
      <c r="NXR123" s="126"/>
      <c r="NXS123" s="126"/>
      <c r="NXT123" s="126"/>
      <c r="NXU123" s="126"/>
      <c r="NXV123" s="126"/>
      <c r="NXW123" s="126"/>
      <c r="NXX123" s="126"/>
      <c r="NXY123" s="126"/>
      <c r="NXZ123" s="126"/>
      <c r="NYA123" s="126"/>
      <c r="NYB123" s="126"/>
      <c r="NYC123" s="126"/>
      <c r="NYD123" s="126"/>
      <c r="NYE123" s="126"/>
      <c r="NYF123" s="126"/>
      <c r="NYG123" s="126"/>
      <c r="NYH123" s="126"/>
      <c r="NYI123" s="126"/>
      <c r="NYJ123" s="126"/>
      <c r="NYK123" s="126"/>
      <c r="NYL123" s="126"/>
      <c r="NYM123" s="126"/>
      <c r="NYN123" s="126"/>
      <c r="NYO123" s="126"/>
      <c r="NYP123" s="126"/>
      <c r="NYQ123" s="126"/>
      <c r="NYR123" s="126"/>
      <c r="NYS123" s="126"/>
      <c r="NYT123" s="126"/>
      <c r="NYU123" s="126"/>
      <c r="NYV123" s="126"/>
      <c r="NYW123" s="126"/>
      <c r="NYX123" s="126"/>
      <c r="NYY123" s="126"/>
      <c r="NYZ123" s="126"/>
      <c r="NZA123" s="126"/>
      <c r="NZB123" s="126"/>
      <c r="NZC123" s="126"/>
      <c r="NZD123" s="126"/>
      <c r="NZE123" s="126"/>
      <c r="NZF123" s="126"/>
      <c r="NZG123" s="126"/>
      <c r="NZH123" s="126"/>
      <c r="NZI123" s="126"/>
      <c r="NZJ123" s="126"/>
      <c r="NZK123" s="126"/>
      <c r="NZL123" s="126"/>
      <c r="NZM123" s="126"/>
      <c r="NZN123" s="126"/>
      <c r="NZO123" s="126"/>
      <c r="NZP123" s="126"/>
      <c r="NZQ123" s="126"/>
      <c r="NZR123" s="126"/>
      <c r="NZS123" s="126"/>
      <c r="NZT123" s="126"/>
      <c r="NZU123" s="126"/>
      <c r="NZV123" s="126"/>
      <c r="NZW123" s="126"/>
      <c r="NZX123" s="126"/>
      <c r="NZY123" s="126"/>
      <c r="NZZ123" s="126"/>
      <c r="OAA123" s="126"/>
      <c r="OAB123" s="126"/>
      <c r="OAC123" s="126"/>
      <c r="OAD123" s="126"/>
      <c r="OAE123" s="126"/>
      <c r="OAF123" s="126"/>
      <c r="OAG123" s="126"/>
      <c r="OAH123" s="126"/>
      <c r="OAI123" s="126"/>
      <c r="OAJ123" s="126"/>
      <c r="OAK123" s="126"/>
      <c r="OAL123" s="126"/>
      <c r="OAM123" s="126"/>
      <c r="OAN123" s="126"/>
      <c r="OAO123" s="126"/>
      <c r="OAP123" s="126"/>
      <c r="OAQ123" s="126"/>
      <c r="OAR123" s="126"/>
      <c r="OAS123" s="126"/>
      <c r="OAT123" s="126"/>
      <c r="OAU123" s="126"/>
      <c r="OAV123" s="126"/>
      <c r="OAW123" s="126"/>
      <c r="OAX123" s="126"/>
      <c r="OAY123" s="126"/>
      <c r="OAZ123" s="126"/>
      <c r="OBA123" s="126"/>
      <c r="OBB123" s="126"/>
      <c r="OBC123" s="126"/>
      <c r="OBD123" s="126"/>
      <c r="OBE123" s="126"/>
      <c r="OBF123" s="126"/>
      <c r="OBG123" s="126"/>
      <c r="OBH123" s="126"/>
      <c r="OBI123" s="126"/>
      <c r="OBJ123" s="126"/>
      <c r="OBK123" s="126"/>
      <c r="OBL123" s="126"/>
      <c r="OBM123" s="126"/>
      <c r="OBN123" s="126"/>
      <c r="OBO123" s="126"/>
      <c r="OBP123" s="126"/>
      <c r="OBQ123" s="126"/>
      <c r="OBR123" s="126"/>
      <c r="OBS123" s="126"/>
      <c r="OBT123" s="126"/>
      <c r="OBU123" s="126"/>
      <c r="OBV123" s="126"/>
      <c r="OBW123" s="126"/>
      <c r="OBX123" s="126"/>
      <c r="OBY123" s="126"/>
      <c r="OBZ123" s="126"/>
      <c r="OCA123" s="126"/>
      <c r="OCB123" s="126"/>
      <c r="OCC123" s="126"/>
      <c r="OCD123" s="126"/>
      <c r="OCE123" s="126"/>
      <c r="OCF123" s="126"/>
      <c r="OCG123" s="126"/>
      <c r="OCH123" s="126"/>
      <c r="OCI123" s="126"/>
      <c r="OCJ123" s="126"/>
      <c r="OCK123" s="126"/>
      <c r="OCL123" s="126"/>
      <c r="OCM123" s="126"/>
      <c r="OCN123" s="126"/>
      <c r="OCO123" s="126"/>
      <c r="OCP123" s="126"/>
      <c r="OCQ123" s="126"/>
      <c r="OCR123" s="126"/>
      <c r="OCS123" s="126"/>
      <c r="OCT123" s="126"/>
      <c r="OCU123" s="126"/>
      <c r="OCV123" s="126"/>
      <c r="OCW123" s="126"/>
      <c r="OCX123" s="126"/>
      <c r="OCY123" s="126"/>
      <c r="OCZ123" s="126"/>
      <c r="ODA123" s="126"/>
      <c r="ODB123" s="126"/>
      <c r="ODC123" s="126"/>
      <c r="ODD123" s="126"/>
      <c r="ODE123" s="126"/>
      <c r="ODF123" s="126"/>
      <c r="ODG123" s="126"/>
      <c r="ODH123" s="126"/>
      <c r="ODI123" s="126"/>
      <c r="ODJ123" s="126"/>
      <c r="ODK123" s="126"/>
      <c r="ODL123" s="126"/>
      <c r="ODM123" s="126"/>
      <c r="ODN123" s="126"/>
      <c r="ODO123" s="126"/>
      <c r="ODP123" s="126"/>
      <c r="ODQ123" s="126"/>
      <c r="ODR123" s="126"/>
      <c r="ODS123" s="126"/>
      <c r="ODT123" s="126"/>
      <c r="ODU123" s="126"/>
      <c r="ODV123" s="126"/>
      <c r="ODW123" s="126"/>
      <c r="ODX123" s="126"/>
      <c r="ODY123" s="126"/>
      <c r="ODZ123" s="126"/>
      <c r="OEA123" s="126"/>
      <c r="OEB123" s="126"/>
      <c r="OEC123" s="126"/>
      <c r="OED123" s="126"/>
      <c r="OEE123" s="126"/>
      <c r="OEF123" s="126"/>
      <c r="OEG123" s="126"/>
      <c r="OEH123" s="126"/>
      <c r="OEI123" s="126"/>
      <c r="OEJ123" s="126"/>
      <c r="OEK123" s="126"/>
      <c r="OEL123" s="126"/>
      <c r="OEM123" s="126"/>
      <c r="OEN123" s="126"/>
      <c r="OEO123" s="126"/>
      <c r="OEP123" s="126"/>
      <c r="OEQ123" s="126"/>
      <c r="OER123" s="126"/>
      <c r="OES123" s="126"/>
      <c r="OET123" s="126"/>
      <c r="OEU123" s="126"/>
      <c r="OEV123" s="126"/>
      <c r="OEW123" s="126"/>
      <c r="OEX123" s="126"/>
      <c r="OEY123" s="126"/>
      <c r="OEZ123" s="126"/>
      <c r="OFA123" s="126"/>
      <c r="OFB123" s="126"/>
      <c r="OFC123" s="126"/>
      <c r="OFD123" s="126"/>
      <c r="OFE123" s="126"/>
      <c r="OFF123" s="126"/>
      <c r="OFG123" s="126"/>
      <c r="OFH123" s="126"/>
      <c r="OFI123" s="126"/>
      <c r="OFJ123" s="126"/>
      <c r="OFK123" s="126"/>
      <c r="OFL123" s="126"/>
      <c r="OFM123" s="126"/>
      <c r="OFN123" s="126"/>
      <c r="OFO123" s="126"/>
      <c r="OFP123" s="126"/>
      <c r="OFQ123" s="126"/>
      <c r="OFR123" s="126"/>
      <c r="OFS123" s="126"/>
      <c r="OFT123" s="126"/>
      <c r="OFU123" s="126"/>
      <c r="OFV123" s="126"/>
      <c r="OFW123" s="126"/>
      <c r="OFX123" s="126"/>
      <c r="OFY123" s="126"/>
      <c r="OFZ123" s="126"/>
      <c r="OGA123" s="126"/>
      <c r="OGB123" s="126"/>
      <c r="OGC123" s="126"/>
      <c r="OGD123" s="126"/>
      <c r="OGE123" s="126"/>
      <c r="OGF123" s="126"/>
      <c r="OGG123" s="126"/>
      <c r="OGH123" s="126"/>
      <c r="OGI123" s="126"/>
      <c r="OGJ123" s="126"/>
      <c r="OGK123" s="126"/>
      <c r="OGL123" s="126"/>
      <c r="OGM123" s="126"/>
      <c r="OGN123" s="126"/>
      <c r="OGO123" s="126"/>
      <c r="OGP123" s="126"/>
      <c r="OGQ123" s="126"/>
      <c r="OGR123" s="126"/>
      <c r="OGS123" s="126"/>
      <c r="OGT123" s="126"/>
      <c r="OGU123" s="126"/>
      <c r="OGV123" s="126"/>
      <c r="OGW123" s="126"/>
      <c r="OGX123" s="126"/>
      <c r="OGY123" s="126"/>
      <c r="OGZ123" s="126"/>
      <c r="OHA123" s="126"/>
      <c r="OHB123" s="126"/>
      <c r="OHC123" s="126"/>
      <c r="OHD123" s="126"/>
      <c r="OHE123" s="126"/>
      <c r="OHF123" s="126"/>
      <c r="OHG123" s="126"/>
      <c r="OHH123" s="126"/>
      <c r="OHI123" s="126"/>
      <c r="OHJ123" s="126"/>
      <c r="OHK123" s="126"/>
      <c r="OHL123" s="126"/>
      <c r="OHM123" s="126"/>
      <c r="OHN123" s="126"/>
      <c r="OHO123" s="126"/>
      <c r="OHP123" s="126"/>
      <c r="OHQ123" s="126"/>
      <c r="OHR123" s="126"/>
      <c r="OHS123" s="126"/>
      <c r="OHT123" s="126"/>
      <c r="OHU123" s="126"/>
      <c r="OHV123" s="126"/>
      <c r="OHW123" s="126"/>
      <c r="OHX123" s="126"/>
      <c r="OHY123" s="126"/>
      <c r="OHZ123" s="126"/>
      <c r="OIA123" s="126"/>
      <c r="OIB123" s="126"/>
      <c r="OIC123" s="126"/>
      <c r="OID123" s="126"/>
      <c r="OIE123" s="126"/>
      <c r="OIF123" s="126"/>
      <c r="OIG123" s="126"/>
      <c r="OIH123" s="126"/>
      <c r="OII123" s="126"/>
      <c r="OIJ123" s="126"/>
      <c r="OIK123" s="126"/>
      <c r="OIL123" s="126"/>
      <c r="OIM123" s="126"/>
      <c r="OIN123" s="126"/>
      <c r="OIO123" s="126"/>
      <c r="OIP123" s="126"/>
      <c r="OIQ123" s="126"/>
      <c r="OIR123" s="126"/>
      <c r="OIS123" s="126"/>
      <c r="OIT123" s="126"/>
      <c r="OIU123" s="126"/>
      <c r="OIV123" s="126"/>
      <c r="OIW123" s="126"/>
      <c r="OIX123" s="126"/>
      <c r="OIY123" s="126"/>
      <c r="OIZ123" s="126"/>
      <c r="OJA123" s="126"/>
      <c r="OJB123" s="126"/>
      <c r="OJC123" s="126"/>
      <c r="OJD123" s="126"/>
      <c r="OJE123" s="126"/>
      <c r="OJF123" s="126"/>
      <c r="OJG123" s="126"/>
      <c r="OJH123" s="126"/>
      <c r="OJI123" s="126"/>
      <c r="OJJ123" s="126"/>
      <c r="OJK123" s="126"/>
      <c r="OJL123" s="126"/>
      <c r="OJM123" s="126"/>
      <c r="OJN123" s="126"/>
      <c r="OJO123" s="126"/>
      <c r="OJP123" s="126"/>
      <c r="OJQ123" s="126"/>
      <c r="OJR123" s="126"/>
      <c r="OJS123" s="126"/>
      <c r="OJT123" s="126"/>
      <c r="OJU123" s="126"/>
      <c r="OJV123" s="126"/>
      <c r="OJW123" s="126"/>
      <c r="OJX123" s="126"/>
      <c r="OJY123" s="126"/>
      <c r="OJZ123" s="126"/>
      <c r="OKA123" s="126"/>
      <c r="OKB123" s="126"/>
      <c r="OKC123" s="126"/>
      <c r="OKD123" s="126"/>
      <c r="OKE123" s="126"/>
      <c r="OKF123" s="126"/>
      <c r="OKG123" s="126"/>
      <c r="OKH123" s="126"/>
      <c r="OKI123" s="126"/>
      <c r="OKJ123" s="126"/>
      <c r="OKK123" s="126"/>
      <c r="OKL123" s="126"/>
      <c r="OKM123" s="126"/>
      <c r="OKN123" s="126"/>
      <c r="OKO123" s="126"/>
      <c r="OKP123" s="126"/>
      <c r="OKQ123" s="126"/>
      <c r="OKR123" s="126"/>
      <c r="OKS123" s="126"/>
      <c r="OKT123" s="126"/>
      <c r="OKU123" s="126"/>
      <c r="OKV123" s="126"/>
      <c r="OKW123" s="126"/>
      <c r="OKX123" s="126"/>
      <c r="OKY123" s="126"/>
      <c r="OKZ123" s="126"/>
      <c r="OLA123" s="126"/>
      <c r="OLB123" s="126"/>
      <c r="OLC123" s="126"/>
      <c r="OLD123" s="126"/>
      <c r="OLE123" s="126"/>
      <c r="OLF123" s="126"/>
      <c r="OLG123" s="126"/>
      <c r="OLH123" s="126"/>
      <c r="OLI123" s="126"/>
      <c r="OLJ123" s="126"/>
      <c r="OLK123" s="126"/>
      <c r="OLL123" s="126"/>
      <c r="OLM123" s="126"/>
      <c r="OLN123" s="126"/>
      <c r="OLO123" s="126"/>
      <c r="OLP123" s="126"/>
      <c r="OLQ123" s="126"/>
      <c r="OLR123" s="126"/>
      <c r="OLS123" s="126"/>
      <c r="OLT123" s="126"/>
      <c r="OLU123" s="126"/>
      <c r="OLV123" s="126"/>
      <c r="OLW123" s="126"/>
      <c r="OLX123" s="126"/>
      <c r="OLY123" s="126"/>
      <c r="OLZ123" s="126"/>
      <c r="OMA123" s="126"/>
      <c r="OMB123" s="126"/>
      <c r="OMC123" s="126"/>
      <c r="OMD123" s="126"/>
      <c r="OME123" s="126"/>
      <c r="OMF123" s="126"/>
      <c r="OMG123" s="126"/>
      <c r="OMH123" s="126"/>
      <c r="OMI123" s="126"/>
      <c r="OMJ123" s="126"/>
      <c r="OMK123" s="126"/>
      <c r="OML123" s="126"/>
      <c r="OMM123" s="126"/>
      <c r="OMN123" s="126"/>
      <c r="OMO123" s="126"/>
      <c r="OMP123" s="126"/>
      <c r="OMQ123" s="126"/>
      <c r="OMR123" s="126"/>
      <c r="OMS123" s="126"/>
      <c r="OMT123" s="126"/>
      <c r="OMU123" s="126"/>
      <c r="OMV123" s="126"/>
      <c r="OMW123" s="126"/>
      <c r="OMX123" s="126"/>
      <c r="OMY123" s="126"/>
      <c r="OMZ123" s="126"/>
      <c r="ONA123" s="126"/>
      <c r="ONB123" s="126"/>
      <c r="ONC123" s="126"/>
      <c r="OND123" s="126"/>
      <c r="ONE123" s="126"/>
      <c r="ONF123" s="126"/>
      <c r="ONG123" s="126"/>
      <c r="ONH123" s="126"/>
      <c r="ONI123" s="126"/>
      <c r="ONJ123" s="126"/>
      <c r="ONK123" s="126"/>
      <c r="ONL123" s="126"/>
      <c r="ONM123" s="126"/>
      <c r="ONN123" s="126"/>
      <c r="ONO123" s="126"/>
      <c r="ONP123" s="126"/>
      <c r="ONQ123" s="126"/>
      <c r="ONR123" s="126"/>
      <c r="ONS123" s="126"/>
      <c r="ONT123" s="126"/>
      <c r="ONU123" s="126"/>
      <c r="ONV123" s="126"/>
      <c r="ONW123" s="126"/>
      <c r="ONX123" s="126"/>
      <c r="ONY123" s="126"/>
      <c r="ONZ123" s="126"/>
      <c r="OOA123" s="126"/>
      <c r="OOB123" s="126"/>
      <c r="OOC123" s="126"/>
      <c r="OOD123" s="126"/>
      <c r="OOE123" s="126"/>
      <c r="OOF123" s="126"/>
      <c r="OOG123" s="126"/>
      <c r="OOH123" s="126"/>
      <c r="OOI123" s="126"/>
      <c r="OOJ123" s="126"/>
      <c r="OOK123" s="126"/>
      <c r="OOL123" s="126"/>
      <c r="OOM123" s="126"/>
      <c r="OON123" s="126"/>
      <c r="OOO123" s="126"/>
      <c r="OOP123" s="126"/>
      <c r="OOQ123" s="126"/>
      <c r="OOR123" s="126"/>
      <c r="OOS123" s="126"/>
      <c r="OOT123" s="126"/>
      <c r="OOU123" s="126"/>
      <c r="OOV123" s="126"/>
      <c r="OOW123" s="126"/>
      <c r="OOX123" s="126"/>
      <c r="OOY123" s="126"/>
      <c r="OOZ123" s="126"/>
      <c r="OPA123" s="126"/>
      <c r="OPB123" s="126"/>
      <c r="OPC123" s="126"/>
      <c r="OPD123" s="126"/>
      <c r="OPE123" s="126"/>
      <c r="OPF123" s="126"/>
      <c r="OPG123" s="126"/>
      <c r="OPH123" s="126"/>
      <c r="OPI123" s="126"/>
      <c r="OPJ123" s="126"/>
      <c r="OPK123" s="126"/>
      <c r="OPL123" s="126"/>
      <c r="OPM123" s="126"/>
      <c r="OPN123" s="126"/>
      <c r="OPO123" s="126"/>
      <c r="OPP123" s="126"/>
      <c r="OPQ123" s="126"/>
      <c r="OPR123" s="126"/>
      <c r="OPS123" s="126"/>
      <c r="OPT123" s="126"/>
      <c r="OPU123" s="126"/>
      <c r="OPV123" s="126"/>
      <c r="OPW123" s="126"/>
      <c r="OPX123" s="126"/>
      <c r="OPY123" s="126"/>
      <c r="OPZ123" s="126"/>
      <c r="OQA123" s="126"/>
      <c r="OQB123" s="126"/>
      <c r="OQC123" s="126"/>
      <c r="OQD123" s="126"/>
      <c r="OQE123" s="126"/>
      <c r="OQF123" s="126"/>
      <c r="OQG123" s="126"/>
      <c r="OQH123" s="126"/>
      <c r="OQI123" s="126"/>
      <c r="OQJ123" s="126"/>
      <c r="OQK123" s="126"/>
      <c r="OQL123" s="126"/>
      <c r="OQM123" s="126"/>
      <c r="OQN123" s="126"/>
      <c r="OQO123" s="126"/>
      <c r="OQP123" s="126"/>
      <c r="OQQ123" s="126"/>
      <c r="OQR123" s="126"/>
      <c r="OQS123" s="126"/>
      <c r="OQT123" s="126"/>
      <c r="OQU123" s="126"/>
      <c r="OQV123" s="126"/>
      <c r="OQW123" s="126"/>
      <c r="OQX123" s="126"/>
      <c r="OQY123" s="126"/>
      <c r="OQZ123" s="126"/>
      <c r="ORA123" s="126"/>
      <c r="ORB123" s="126"/>
      <c r="ORC123" s="126"/>
      <c r="ORD123" s="126"/>
      <c r="ORE123" s="126"/>
      <c r="ORF123" s="126"/>
      <c r="ORG123" s="126"/>
      <c r="ORH123" s="126"/>
      <c r="ORI123" s="126"/>
      <c r="ORJ123" s="126"/>
      <c r="ORK123" s="126"/>
      <c r="ORL123" s="126"/>
      <c r="ORM123" s="126"/>
      <c r="ORN123" s="126"/>
      <c r="ORO123" s="126"/>
      <c r="ORP123" s="126"/>
      <c r="ORQ123" s="126"/>
      <c r="ORR123" s="126"/>
      <c r="ORS123" s="126"/>
      <c r="ORT123" s="126"/>
      <c r="ORU123" s="126"/>
      <c r="ORV123" s="126"/>
      <c r="ORW123" s="126"/>
      <c r="ORX123" s="126"/>
      <c r="ORY123" s="126"/>
      <c r="ORZ123" s="126"/>
      <c r="OSA123" s="126"/>
      <c r="OSB123" s="126"/>
      <c r="OSC123" s="126"/>
      <c r="OSD123" s="126"/>
      <c r="OSE123" s="126"/>
      <c r="OSF123" s="126"/>
      <c r="OSG123" s="126"/>
      <c r="OSH123" s="126"/>
      <c r="OSI123" s="126"/>
      <c r="OSJ123" s="126"/>
      <c r="OSK123" s="126"/>
      <c r="OSL123" s="126"/>
      <c r="OSM123" s="126"/>
      <c r="OSN123" s="126"/>
      <c r="OSO123" s="126"/>
      <c r="OSP123" s="126"/>
      <c r="OSQ123" s="126"/>
      <c r="OSR123" s="126"/>
      <c r="OSS123" s="126"/>
      <c r="OST123" s="126"/>
      <c r="OSU123" s="126"/>
      <c r="OSV123" s="126"/>
      <c r="OSW123" s="126"/>
      <c r="OSX123" s="126"/>
      <c r="OSY123" s="126"/>
      <c r="OSZ123" s="126"/>
      <c r="OTA123" s="126"/>
      <c r="OTB123" s="126"/>
      <c r="OTC123" s="126"/>
      <c r="OTD123" s="126"/>
      <c r="OTE123" s="126"/>
      <c r="OTF123" s="126"/>
      <c r="OTG123" s="126"/>
      <c r="OTH123" s="126"/>
      <c r="OTI123" s="126"/>
      <c r="OTJ123" s="126"/>
      <c r="OTK123" s="126"/>
      <c r="OTL123" s="126"/>
      <c r="OTM123" s="126"/>
      <c r="OTN123" s="126"/>
      <c r="OTO123" s="126"/>
      <c r="OTP123" s="126"/>
      <c r="OTQ123" s="126"/>
      <c r="OTR123" s="126"/>
      <c r="OTS123" s="126"/>
      <c r="OTT123" s="126"/>
      <c r="OTU123" s="126"/>
      <c r="OTV123" s="126"/>
      <c r="OTW123" s="126"/>
      <c r="OTX123" s="126"/>
      <c r="OTY123" s="126"/>
      <c r="OTZ123" s="126"/>
      <c r="OUA123" s="126"/>
      <c r="OUB123" s="126"/>
      <c r="OUC123" s="126"/>
      <c r="OUD123" s="126"/>
      <c r="OUE123" s="126"/>
      <c r="OUF123" s="126"/>
      <c r="OUG123" s="126"/>
      <c r="OUH123" s="126"/>
      <c r="OUI123" s="126"/>
      <c r="OUJ123" s="126"/>
      <c r="OUK123" s="126"/>
      <c r="OUL123" s="126"/>
      <c r="OUM123" s="126"/>
      <c r="OUN123" s="126"/>
      <c r="OUO123" s="126"/>
      <c r="OUP123" s="126"/>
      <c r="OUQ123" s="126"/>
      <c r="OUR123" s="126"/>
      <c r="OUS123" s="126"/>
      <c r="OUT123" s="126"/>
      <c r="OUU123" s="126"/>
      <c r="OUV123" s="126"/>
      <c r="OUW123" s="126"/>
      <c r="OUX123" s="126"/>
      <c r="OUY123" s="126"/>
      <c r="OUZ123" s="126"/>
      <c r="OVA123" s="126"/>
      <c r="OVB123" s="126"/>
      <c r="OVC123" s="126"/>
      <c r="OVD123" s="126"/>
      <c r="OVE123" s="126"/>
      <c r="OVF123" s="126"/>
      <c r="OVG123" s="126"/>
      <c r="OVH123" s="126"/>
      <c r="OVI123" s="126"/>
      <c r="OVJ123" s="126"/>
      <c r="OVK123" s="126"/>
      <c r="OVL123" s="126"/>
      <c r="OVM123" s="126"/>
      <c r="OVN123" s="126"/>
      <c r="OVO123" s="126"/>
      <c r="OVP123" s="126"/>
      <c r="OVQ123" s="126"/>
      <c r="OVR123" s="126"/>
      <c r="OVS123" s="126"/>
      <c r="OVT123" s="126"/>
      <c r="OVU123" s="126"/>
      <c r="OVV123" s="126"/>
      <c r="OVW123" s="126"/>
      <c r="OVX123" s="126"/>
      <c r="OVY123" s="126"/>
      <c r="OVZ123" s="126"/>
      <c r="OWA123" s="126"/>
      <c r="OWB123" s="126"/>
      <c r="OWC123" s="126"/>
      <c r="OWD123" s="126"/>
      <c r="OWE123" s="126"/>
      <c r="OWF123" s="126"/>
      <c r="OWG123" s="126"/>
      <c r="OWH123" s="126"/>
      <c r="OWI123" s="126"/>
      <c r="OWJ123" s="126"/>
      <c r="OWK123" s="126"/>
      <c r="OWL123" s="126"/>
      <c r="OWM123" s="126"/>
      <c r="OWN123" s="126"/>
      <c r="OWO123" s="126"/>
      <c r="OWP123" s="126"/>
      <c r="OWQ123" s="126"/>
      <c r="OWR123" s="126"/>
      <c r="OWS123" s="126"/>
      <c r="OWT123" s="126"/>
      <c r="OWU123" s="126"/>
      <c r="OWV123" s="126"/>
      <c r="OWW123" s="126"/>
      <c r="OWX123" s="126"/>
      <c r="OWY123" s="126"/>
      <c r="OWZ123" s="126"/>
      <c r="OXA123" s="126"/>
      <c r="OXB123" s="126"/>
      <c r="OXC123" s="126"/>
      <c r="OXD123" s="126"/>
      <c r="OXE123" s="126"/>
      <c r="OXF123" s="126"/>
      <c r="OXG123" s="126"/>
      <c r="OXH123" s="126"/>
      <c r="OXI123" s="126"/>
      <c r="OXJ123" s="126"/>
      <c r="OXK123" s="126"/>
      <c r="OXL123" s="126"/>
      <c r="OXM123" s="126"/>
      <c r="OXN123" s="126"/>
      <c r="OXO123" s="126"/>
      <c r="OXP123" s="126"/>
      <c r="OXQ123" s="126"/>
      <c r="OXR123" s="126"/>
      <c r="OXS123" s="126"/>
      <c r="OXT123" s="126"/>
      <c r="OXU123" s="126"/>
      <c r="OXV123" s="126"/>
      <c r="OXW123" s="126"/>
      <c r="OXX123" s="126"/>
      <c r="OXY123" s="126"/>
      <c r="OXZ123" s="126"/>
      <c r="OYA123" s="126"/>
      <c r="OYB123" s="126"/>
      <c r="OYC123" s="126"/>
      <c r="OYD123" s="126"/>
      <c r="OYE123" s="126"/>
      <c r="OYF123" s="126"/>
      <c r="OYG123" s="126"/>
      <c r="OYH123" s="126"/>
      <c r="OYI123" s="126"/>
      <c r="OYJ123" s="126"/>
      <c r="OYK123" s="126"/>
      <c r="OYL123" s="126"/>
      <c r="OYM123" s="126"/>
      <c r="OYN123" s="126"/>
      <c r="OYO123" s="126"/>
      <c r="OYP123" s="126"/>
      <c r="OYQ123" s="126"/>
      <c r="OYR123" s="126"/>
      <c r="OYS123" s="126"/>
      <c r="OYT123" s="126"/>
      <c r="OYU123" s="126"/>
      <c r="OYV123" s="126"/>
      <c r="OYW123" s="126"/>
      <c r="OYX123" s="126"/>
      <c r="OYY123" s="126"/>
      <c r="OYZ123" s="126"/>
      <c r="OZA123" s="126"/>
      <c r="OZB123" s="126"/>
      <c r="OZC123" s="126"/>
      <c r="OZD123" s="126"/>
      <c r="OZE123" s="126"/>
      <c r="OZF123" s="126"/>
      <c r="OZG123" s="126"/>
      <c r="OZH123" s="126"/>
      <c r="OZI123" s="126"/>
      <c r="OZJ123" s="126"/>
      <c r="OZK123" s="126"/>
      <c r="OZL123" s="126"/>
      <c r="OZM123" s="126"/>
      <c r="OZN123" s="126"/>
      <c r="OZO123" s="126"/>
      <c r="OZP123" s="126"/>
      <c r="OZQ123" s="126"/>
      <c r="OZR123" s="126"/>
      <c r="OZS123" s="126"/>
      <c r="OZT123" s="126"/>
      <c r="OZU123" s="126"/>
      <c r="OZV123" s="126"/>
      <c r="OZW123" s="126"/>
      <c r="OZX123" s="126"/>
      <c r="OZY123" s="126"/>
      <c r="OZZ123" s="126"/>
      <c r="PAA123" s="126"/>
      <c r="PAB123" s="126"/>
      <c r="PAC123" s="126"/>
      <c r="PAD123" s="126"/>
      <c r="PAE123" s="126"/>
      <c r="PAF123" s="126"/>
      <c r="PAG123" s="126"/>
      <c r="PAH123" s="126"/>
      <c r="PAI123" s="126"/>
      <c r="PAJ123" s="126"/>
      <c r="PAK123" s="126"/>
      <c r="PAL123" s="126"/>
      <c r="PAM123" s="126"/>
      <c r="PAN123" s="126"/>
      <c r="PAO123" s="126"/>
      <c r="PAP123" s="126"/>
      <c r="PAQ123" s="126"/>
      <c r="PAR123" s="126"/>
      <c r="PAS123" s="126"/>
      <c r="PAT123" s="126"/>
      <c r="PAU123" s="126"/>
      <c r="PAV123" s="126"/>
      <c r="PAW123" s="126"/>
      <c r="PAX123" s="126"/>
      <c r="PAY123" s="126"/>
      <c r="PAZ123" s="126"/>
      <c r="PBA123" s="126"/>
      <c r="PBB123" s="126"/>
      <c r="PBC123" s="126"/>
      <c r="PBD123" s="126"/>
      <c r="PBE123" s="126"/>
      <c r="PBF123" s="126"/>
      <c r="PBG123" s="126"/>
      <c r="PBH123" s="126"/>
      <c r="PBI123" s="126"/>
      <c r="PBJ123" s="126"/>
      <c r="PBK123" s="126"/>
      <c r="PBL123" s="126"/>
      <c r="PBM123" s="126"/>
      <c r="PBN123" s="126"/>
      <c r="PBO123" s="126"/>
      <c r="PBP123" s="126"/>
      <c r="PBQ123" s="126"/>
      <c r="PBR123" s="126"/>
      <c r="PBS123" s="126"/>
      <c r="PBT123" s="126"/>
      <c r="PBU123" s="126"/>
      <c r="PBV123" s="126"/>
      <c r="PBW123" s="126"/>
      <c r="PBX123" s="126"/>
      <c r="PBY123" s="126"/>
      <c r="PBZ123" s="126"/>
      <c r="PCA123" s="126"/>
      <c r="PCB123" s="126"/>
      <c r="PCC123" s="126"/>
      <c r="PCD123" s="126"/>
      <c r="PCE123" s="126"/>
      <c r="PCF123" s="126"/>
      <c r="PCG123" s="126"/>
      <c r="PCH123" s="126"/>
      <c r="PCI123" s="126"/>
      <c r="PCJ123" s="126"/>
      <c r="PCK123" s="126"/>
      <c r="PCL123" s="126"/>
      <c r="PCM123" s="126"/>
      <c r="PCN123" s="126"/>
      <c r="PCO123" s="126"/>
      <c r="PCP123" s="126"/>
      <c r="PCQ123" s="126"/>
      <c r="PCR123" s="126"/>
      <c r="PCS123" s="126"/>
      <c r="PCT123" s="126"/>
      <c r="PCU123" s="126"/>
      <c r="PCV123" s="126"/>
      <c r="PCW123" s="126"/>
      <c r="PCX123" s="126"/>
      <c r="PCY123" s="126"/>
      <c r="PCZ123" s="126"/>
      <c r="PDA123" s="126"/>
      <c r="PDB123" s="126"/>
      <c r="PDC123" s="126"/>
      <c r="PDD123" s="126"/>
      <c r="PDE123" s="126"/>
      <c r="PDF123" s="126"/>
      <c r="PDG123" s="126"/>
      <c r="PDH123" s="126"/>
      <c r="PDI123" s="126"/>
      <c r="PDJ123" s="126"/>
      <c r="PDK123" s="126"/>
      <c r="PDL123" s="126"/>
      <c r="PDM123" s="126"/>
      <c r="PDN123" s="126"/>
      <c r="PDO123" s="126"/>
      <c r="PDP123" s="126"/>
      <c r="PDQ123" s="126"/>
      <c r="PDR123" s="126"/>
      <c r="PDS123" s="126"/>
      <c r="PDT123" s="126"/>
      <c r="PDU123" s="126"/>
      <c r="PDV123" s="126"/>
      <c r="PDW123" s="126"/>
      <c r="PDX123" s="126"/>
      <c r="PDY123" s="126"/>
      <c r="PDZ123" s="126"/>
      <c r="PEA123" s="126"/>
      <c r="PEB123" s="126"/>
      <c r="PEC123" s="126"/>
      <c r="PED123" s="126"/>
      <c r="PEE123" s="126"/>
      <c r="PEF123" s="126"/>
      <c r="PEG123" s="126"/>
      <c r="PEH123" s="126"/>
      <c r="PEI123" s="126"/>
      <c r="PEJ123" s="126"/>
      <c r="PEK123" s="126"/>
      <c r="PEL123" s="126"/>
      <c r="PEM123" s="126"/>
      <c r="PEN123" s="126"/>
      <c r="PEO123" s="126"/>
      <c r="PEP123" s="126"/>
      <c r="PEQ123" s="126"/>
      <c r="PER123" s="126"/>
      <c r="PES123" s="126"/>
      <c r="PET123" s="126"/>
      <c r="PEU123" s="126"/>
      <c r="PEV123" s="126"/>
      <c r="PEW123" s="126"/>
      <c r="PEX123" s="126"/>
      <c r="PEY123" s="126"/>
      <c r="PEZ123" s="126"/>
      <c r="PFA123" s="126"/>
      <c r="PFB123" s="126"/>
      <c r="PFC123" s="126"/>
      <c r="PFD123" s="126"/>
      <c r="PFE123" s="126"/>
      <c r="PFF123" s="126"/>
      <c r="PFG123" s="126"/>
      <c r="PFH123" s="126"/>
      <c r="PFI123" s="126"/>
      <c r="PFJ123" s="126"/>
      <c r="PFK123" s="126"/>
      <c r="PFL123" s="126"/>
      <c r="PFM123" s="126"/>
      <c r="PFN123" s="126"/>
      <c r="PFO123" s="126"/>
      <c r="PFP123" s="126"/>
      <c r="PFQ123" s="126"/>
      <c r="PFR123" s="126"/>
      <c r="PFS123" s="126"/>
      <c r="PFT123" s="126"/>
      <c r="PFU123" s="126"/>
      <c r="PFV123" s="126"/>
      <c r="PFW123" s="126"/>
      <c r="PFX123" s="126"/>
      <c r="PFY123" s="126"/>
      <c r="PFZ123" s="126"/>
      <c r="PGA123" s="126"/>
      <c r="PGB123" s="126"/>
      <c r="PGC123" s="126"/>
      <c r="PGD123" s="126"/>
      <c r="PGE123" s="126"/>
      <c r="PGF123" s="126"/>
      <c r="PGG123" s="126"/>
      <c r="PGH123" s="126"/>
      <c r="PGI123" s="126"/>
      <c r="PGJ123" s="126"/>
      <c r="PGK123" s="126"/>
      <c r="PGL123" s="126"/>
      <c r="PGM123" s="126"/>
      <c r="PGN123" s="126"/>
      <c r="PGO123" s="126"/>
      <c r="PGP123" s="126"/>
      <c r="PGQ123" s="126"/>
      <c r="PGR123" s="126"/>
      <c r="PGS123" s="126"/>
      <c r="PGT123" s="126"/>
      <c r="PGU123" s="126"/>
      <c r="PGV123" s="126"/>
      <c r="PGW123" s="126"/>
      <c r="PGX123" s="126"/>
      <c r="PGY123" s="126"/>
      <c r="PGZ123" s="126"/>
      <c r="PHA123" s="126"/>
      <c r="PHB123" s="126"/>
      <c r="PHC123" s="126"/>
      <c r="PHD123" s="126"/>
      <c r="PHE123" s="126"/>
      <c r="PHF123" s="126"/>
      <c r="PHG123" s="126"/>
      <c r="PHH123" s="126"/>
      <c r="PHI123" s="126"/>
      <c r="PHJ123" s="126"/>
      <c r="PHK123" s="126"/>
      <c r="PHL123" s="126"/>
      <c r="PHM123" s="126"/>
      <c r="PHN123" s="126"/>
      <c r="PHO123" s="126"/>
      <c r="PHP123" s="126"/>
      <c r="PHQ123" s="126"/>
      <c r="PHR123" s="126"/>
      <c r="PHS123" s="126"/>
      <c r="PHT123" s="126"/>
      <c r="PHU123" s="126"/>
      <c r="PHV123" s="126"/>
      <c r="PHW123" s="126"/>
      <c r="PHX123" s="126"/>
      <c r="PHY123" s="126"/>
      <c r="PHZ123" s="126"/>
      <c r="PIA123" s="126"/>
      <c r="PIB123" s="126"/>
      <c r="PIC123" s="126"/>
      <c r="PID123" s="126"/>
      <c r="PIE123" s="126"/>
      <c r="PIF123" s="126"/>
      <c r="PIG123" s="126"/>
      <c r="PIH123" s="126"/>
      <c r="PII123" s="126"/>
      <c r="PIJ123" s="126"/>
      <c r="PIK123" s="126"/>
      <c r="PIL123" s="126"/>
      <c r="PIM123" s="126"/>
      <c r="PIN123" s="126"/>
      <c r="PIO123" s="126"/>
      <c r="PIP123" s="126"/>
      <c r="PIQ123" s="126"/>
      <c r="PIR123" s="126"/>
      <c r="PIS123" s="126"/>
      <c r="PIT123" s="126"/>
      <c r="PIU123" s="126"/>
      <c r="PIV123" s="126"/>
      <c r="PIW123" s="126"/>
      <c r="PIX123" s="126"/>
      <c r="PIY123" s="126"/>
      <c r="PIZ123" s="126"/>
      <c r="PJA123" s="126"/>
      <c r="PJB123" s="126"/>
      <c r="PJC123" s="126"/>
      <c r="PJD123" s="126"/>
      <c r="PJE123" s="126"/>
      <c r="PJF123" s="126"/>
      <c r="PJG123" s="126"/>
      <c r="PJH123" s="126"/>
      <c r="PJI123" s="126"/>
      <c r="PJJ123" s="126"/>
      <c r="PJK123" s="126"/>
      <c r="PJL123" s="126"/>
      <c r="PJM123" s="126"/>
      <c r="PJN123" s="126"/>
      <c r="PJO123" s="126"/>
      <c r="PJP123" s="126"/>
      <c r="PJQ123" s="126"/>
      <c r="PJR123" s="126"/>
      <c r="PJS123" s="126"/>
      <c r="PJT123" s="126"/>
      <c r="PJU123" s="126"/>
      <c r="PJV123" s="126"/>
      <c r="PJW123" s="126"/>
      <c r="PJX123" s="126"/>
      <c r="PJY123" s="126"/>
      <c r="PJZ123" s="126"/>
      <c r="PKA123" s="126"/>
      <c r="PKB123" s="126"/>
      <c r="PKC123" s="126"/>
      <c r="PKD123" s="126"/>
      <c r="PKE123" s="126"/>
      <c r="PKF123" s="126"/>
      <c r="PKG123" s="126"/>
      <c r="PKH123" s="126"/>
      <c r="PKI123" s="126"/>
      <c r="PKJ123" s="126"/>
      <c r="PKK123" s="126"/>
      <c r="PKL123" s="126"/>
      <c r="PKM123" s="126"/>
      <c r="PKN123" s="126"/>
      <c r="PKO123" s="126"/>
      <c r="PKP123" s="126"/>
      <c r="PKQ123" s="126"/>
      <c r="PKR123" s="126"/>
      <c r="PKS123" s="126"/>
      <c r="PKT123" s="126"/>
      <c r="PKU123" s="126"/>
      <c r="PKV123" s="126"/>
      <c r="PKW123" s="126"/>
      <c r="PKX123" s="126"/>
      <c r="PKY123" s="126"/>
      <c r="PKZ123" s="126"/>
      <c r="PLA123" s="126"/>
      <c r="PLB123" s="126"/>
      <c r="PLC123" s="126"/>
      <c r="PLD123" s="126"/>
      <c r="PLE123" s="126"/>
      <c r="PLF123" s="126"/>
      <c r="PLG123" s="126"/>
      <c r="PLH123" s="126"/>
      <c r="PLI123" s="126"/>
      <c r="PLJ123" s="126"/>
      <c r="PLK123" s="126"/>
      <c r="PLL123" s="126"/>
      <c r="PLM123" s="126"/>
      <c r="PLN123" s="126"/>
      <c r="PLO123" s="126"/>
      <c r="PLP123" s="126"/>
      <c r="PLQ123" s="126"/>
      <c r="PLR123" s="126"/>
      <c r="PLS123" s="126"/>
      <c r="PLT123" s="126"/>
      <c r="PLU123" s="126"/>
      <c r="PLV123" s="126"/>
      <c r="PLW123" s="126"/>
      <c r="PLX123" s="126"/>
      <c r="PLY123" s="126"/>
      <c r="PLZ123" s="126"/>
      <c r="PMA123" s="126"/>
      <c r="PMB123" s="126"/>
      <c r="PMC123" s="126"/>
      <c r="PMD123" s="126"/>
      <c r="PME123" s="126"/>
      <c r="PMF123" s="126"/>
      <c r="PMG123" s="126"/>
      <c r="PMH123" s="126"/>
      <c r="PMI123" s="126"/>
      <c r="PMJ123" s="126"/>
      <c r="PMK123" s="126"/>
      <c r="PML123" s="126"/>
      <c r="PMM123" s="126"/>
      <c r="PMN123" s="126"/>
      <c r="PMO123" s="126"/>
      <c r="PMP123" s="126"/>
      <c r="PMQ123" s="126"/>
      <c r="PMR123" s="126"/>
      <c r="PMS123" s="126"/>
      <c r="PMT123" s="126"/>
      <c r="PMU123" s="126"/>
      <c r="PMV123" s="126"/>
      <c r="PMW123" s="126"/>
      <c r="PMX123" s="126"/>
      <c r="PMY123" s="126"/>
      <c r="PMZ123" s="126"/>
      <c r="PNA123" s="126"/>
      <c r="PNB123" s="126"/>
      <c r="PNC123" s="126"/>
      <c r="PND123" s="126"/>
      <c r="PNE123" s="126"/>
      <c r="PNF123" s="126"/>
      <c r="PNG123" s="126"/>
      <c r="PNH123" s="126"/>
      <c r="PNI123" s="126"/>
      <c r="PNJ123" s="126"/>
      <c r="PNK123" s="126"/>
      <c r="PNL123" s="126"/>
      <c r="PNM123" s="126"/>
      <c r="PNN123" s="126"/>
      <c r="PNO123" s="126"/>
      <c r="PNP123" s="126"/>
      <c r="PNQ123" s="126"/>
      <c r="PNR123" s="126"/>
      <c r="PNS123" s="126"/>
      <c r="PNT123" s="126"/>
      <c r="PNU123" s="126"/>
      <c r="PNV123" s="126"/>
      <c r="PNW123" s="126"/>
      <c r="PNX123" s="126"/>
      <c r="PNY123" s="126"/>
      <c r="PNZ123" s="126"/>
      <c r="POA123" s="126"/>
      <c r="POB123" s="126"/>
      <c r="POC123" s="126"/>
      <c r="POD123" s="126"/>
      <c r="POE123" s="126"/>
      <c r="POF123" s="126"/>
      <c r="POG123" s="126"/>
      <c r="POH123" s="126"/>
      <c r="POI123" s="126"/>
      <c r="POJ123" s="126"/>
      <c r="POK123" s="126"/>
      <c r="POL123" s="126"/>
      <c r="POM123" s="126"/>
      <c r="PON123" s="126"/>
      <c r="POO123" s="126"/>
      <c r="POP123" s="126"/>
      <c r="POQ123" s="126"/>
      <c r="POR123" s="126"/>
      <c r="POS123" s="126"/>
      <c r="POT123" s="126"/>
      <c r="POU123" s="126"/>
      <c r="POV123" s="126"/>
      <c r="POW123" s="126"/>
      <c r="POX123" s="126"/>
      <c r="POY123" s="126"/>
      <c r="POZ123" s="126"/>
      <c r="PPA123" s="126"/>
      <c r="PPB123" s="126"/>
      <c r="PPC123" s="126"/>
      <c r="PPD123" s="126"/>
      <c r="PPE123" s="126"/>
      <c r="PPF123" s="126"/>
      <c r="PPG123" s="126"/>
      <c r="PPH123" s="126"/>
      <c r="PPI123" s="126"/>
      <c r="PPJ123" s="126"/>
      <c r="PPK123" s="126"/>
      <c r="PPL123" s="126"/>
      <c r="PPM123" s="126"/>
      <c r="PPN123" s="126"/>
      <c r="PPO123" s="126"/>
      <c r="PPP123" s="126"/>
      <c r="PPQ123" s="126"/>
      <c r="PPR123" s="126"/>
      <c r="PPS123" s="126"/>
      <c r="PPT123" s="126"/>
      <c r="PPU123" s="126"/>
      <c r="PPV123" s="126"/>
      <c r="PPW123" s="126"/>
      <c r="PPX123" s="126"/>
      <c r="PPY123" s="126"/>
      <c r="PPZ123" s="126"/>
      <c r="PQA123" s="126"/>
      <c r="PQB123" s="126"/>
      <c r="PQC123" s="126"/>
      <c r="PQD123" s="126"/>
      <c r="PQE123" s="126"/>
      <c r="PQF123" s="126"/>
      <c r="PQG123" s="126"/>
      <c r="PQH123" s="126"/>
      <c r="PQI123" s="126"/>
      <c r="PQJ123" s="126"/>
      <c r="PQK123" s="126"/>
      <c r="PQL123" s="126"/>
      <c r="PQM123" s="126"/>
      <c r="PQN123" s="126"/>
      <c r="PQO123" s="126"/>
      <c r="PQP123" s="126"/>
      <c r="PQQ123" s="126"/>
      <c r="PQR123" s="126"/>
      <c r="PQS123" s="126"/>
      <c r="PQT123" s="126"/>
      <c r="PQU123" s="126"/>
      <c r="PQV123" s="126"/>
      <c r="PQW123" s="126"/>
      <c r="PQX123" s="126"/>
      <c r="PQY123" s="126"/>
      <c r="PQZ123" s="126"/>
      <c r="PRA123" s="126"/>
      <c r="PRB123" s="126"/>
      <c r="PRC123" s="126"/>
      <c r="PRD123" s="126"/>
      <c r="PRE123" s="126"/>
      <c r="PRF123" s="126"/>
      <c r="PRG123" s="126"/>
      <c r="PRH123" s="126"/>
      <c r="PRI123" s="126"/>
      <c r="PRJ123" s="126"/>
      <c r="PRK123" s="126"/>
      <c r="PRL123" s="126"/>
      <c r="PRM123" s="126"/>
      <c r="PRN123" s="126"/>
      <c r="PRO123" s="126"/>
      <c r="PRP123" s="126"/>
      <c r="PRQ123" s="126"/>
      <c r="PRR123" s="126"/>
      <c r="PRS123" s="126"/>
      <c r="PRT123" s="126"/>
      <c r="PRU123" s="126"/>
      <c r="PRV123" s="126"/>
      <c r="PRW123" s="126"/>
      <c r="PRX123" s="126"/>
      <c r="PRY123" s="126"/>
      <c r="PRZ123" s="126"/>
      <c r="PSA123" s="126"/>
      <c r="PSB123" s="126"/>
      <c r="PSC123" s="126"/>
      <c r="PSD123" s="126"/>
      <c r="PSE123" s="126"/>
      <c r="PSF123" s="126"/>
      <c r="PSG123" s="126"/>
      <c r="PSH123" s="126"/>
      <c r="PSI123" s="126"/>
      <c r="PSJ123" s="126"/>
      <c r="PSK123" s="126"/>
      <c r="PSL123" s="126"/>
      <c r="PSM123" s="126"/>
      <c r="PSN123" s="126"/>
      <c r="PSO123" s="126"/>
      <c r="PSP123" s="126"/>
      <c r="PSQ123" s="126"/>
      <c r="PSR123" s="126"/>
      <c r="PSS123" s="126"/>
      <c r="PST123" s="126"/>
      <c r="PSU123" s="126"/>
      <c r="PSV123" s="126"/>
      <c r="PSW123" s="126"/>
      <c r="PSX123" s="126"/>
      <c r="PSY123" s="126"/>
      <c r="PSZ123" s="126"/>
      <c r="PTA123" s="126"/>
      <c r="PTB123" s="126"/>
      <c r="PTC123" s="126"/>
      <c r="PTD123" s="126"/>
      <c r="PTE123" s="126"/>
      <c r="PTF123" s="126"/>
      <c r="PTG123" s="126"/>
      <c r="PTH123" s="126"/>
      <c r="PTI123" s="126"/>
      <c r="PTJ123" s="126"/>
      <c r="PTK123" s="126"/>
      <c r="PTL123" s="126"/>
      <c r="PTM123" s="126"/>
      <c r="PTN123" s="126"/>
      <c r="PTO123" s="126"/>
      <c r="PTP123" s="126"/>
      <c r="PTQ123" s="126"/>
      <c r="PTR123" s="126"/>
      <c r="PTS123" s="126"/>
      <c r="PTT123" s="126"/>
      <c r="PTU123" s="126"/>
      <c r="PTV123" s="126"/>
      <c r="PTW123" s="126"/>
      <c r="PTX123" s="126"/>
      <c r="PTY123" s="126"/>
      <c r="PTZ123" s="126"/>
      <c r="PUA123" s="126"/>
      <c r="PUB123" s="126"/>
      <c r="PUC123" s="126"/>
      <c r="PUD123" s="126"/>
      <c r="PUE123" s="126"/>
      <c r="PUF123" s="126"/>
      <c r="PUG123" s="126"/>
      <c r="PUH123" s="126"/>
      <c r="PUI123" s="126"/>
      <c r="PUJ123" s="126"/>
      <c r="PUK123" s="126"/>
      <c r="PUL123" s="126"/>
      <c r="PUM123" s="126"/>
      <c r="PUN123" s="126"/>
      <c r="PUO123" s="126"/>
      <c r="PUP123" s="126"/>
      <c r="PUQ123" s="126"/>
      <c r="PUR123" s="126"/>
      <c r="PUS123" s="126"/>
      <c r="PUT123" s="126"/>
      <c r="PUU123" s="126"/>
      <c r="PUV123" s="126"/>
      <c r="PUW123" s="126"/>
      <c r="PUX123" s="126"/>
      <c r="PUY123" s="126"/>
      <c r="PUZ123" s="126"/>
      <c r="PVA123" s="126"/>
      <c r="PVB123" s="126"/>
      <c r="PVC123" s="126"/>
      <c r="PVD123" s="126"/>
      <c r="PVE123" s="126"/>
      <c r="PVF123" s="126"/>
      <c r="PVG123" s="126"/>
      <c r="PVH123" s="126"/>
      <c r="PVI123" s="126"/>
      <c r="PVJ123" s="126"/>
      <c r="PVK123" s="126"/>
      <c r="PVL123" s="126"/>
      <c r="PVM123" s="126"/>
      <c r="PVN123" s="126"/>
      <c r="PVO123" s="126"/>
      <c r="PVP123" s="126"/>
      <c r="PVQ123" s="126"/>
      <c r="PVR123" s="126"/>
      <c r="PVS123" s="126"/>
      <c r="PVT123" s="126"/>
      <c r="PVU123" s="126"/>
      <c r="PVV123" s="126"/>
      <c r="PVW123" s="126"/>
      <c r="PVX123" s="126"/>
      <c r="PVY123" s="126"/>
      <c r="PVZ123" s="126"/>
      <c r="PWA123" s="126"/>
      <c r="PWB123" s="126"/>
      <c r="PWC123" s="126"/>
      <c r="PWD123" s="126"/>
      <c r="PWE123" s="126"/>
      <c r="PWF123" s="126"/>
      <c r="PWG123" s="126"/>
      <c r="PWH123" s="126"/>
      <c r="PWI123" s="126"/>
      <c r="PWJ123" s="126"/>
      <c r="PWK123" s="126"/>
      <c r="PWL123" s="126"/>
      <c r="PWM123" s="126"/>
      <c r="PWN123" s="126"/>
      <c r="PWO123" s="126"/>
      <c r="PWP123" s="126"/>
      <c r="PWQ123" s="126"/>
      <c r="PWR123" s="126"/>
      <c r="PWS123" s="126"/>
      <c r="PWT123" s="126"/>
      <c r="PWU123" s="126"/>
      <c r="PWV123" s="126"/>
      <c r="PWW123" s="126"/>
      <c r="PWX123" s="126"/>
      <c r="PWY123" s="126"/>
      <c r="PWZ123" s="126"/>
      <c r="PXA123" s="126"/>
      <c r="PXB123" s="126"/>
      <c r="PXC123" s="126"/>
      <c r="PXD123" s="126"/>
      <c r="PXE123" s="126"/>
      <c r="PXF123" s="126"/>
      <c r="PXG123" s="126"/>
      <c r="PXH123" s="126"/>
      <c r="PXI123" s="126"/>
      <c r="PXJ123" s="126"/>
      <c r="PXK123" s="126"/>
      <c r="PXL123" s="126"/>
      <c r="PXM123" s="126"/>
      <c r="PXN123" s="126"/>
      <c r="PXO123" s="126"/>
      <c r="PXP123" s="126"/>
      <c r="PXQ123" s="126"/>
      <c r="PXR123" s="126"/>
      <c r="PXS123" s="126"/>
      <c r="PXT123" s="126"/>
      <c r="PXU123" s="126"/>
      <c r="PXV123" s="126"/>
      <c r="PXW123" s="126"/>
      <c r="PXX123" s="126"/>
      <c r="PXY123" s="126"/>
      <c r="PXZ123" s="126"/>
      <c r="PYA123" s="126"/>
      <c r="PYB123" s="126"/>
      <c r="PYC123" s="126"/>
      <c r="PYD123" s="126"/>
      <c r="PYE123" s="126"/>
      <c r="PYF123" s="126"/>
      <c r="PYG123" s="126"/>
      <c r="PYH123" s="126"/>
      <c r="PYI123" s="126"/>
      <c r="PYJ123" s="126"/>
      <c r="PYK123" s="126"/>
      <c r="PYL123" s="126"/>
      <c r="PYM123" s="126"/>
      <c r="PYN123" s="126"/>
      <c r="PYO123" s="126"/>
      <c r="PYP123" s="126"/>
      <c r="PYQ123" s="126"/>
      <c r="PYR123" s="126"/>
      <c r="PYS123" s="126"/>
      <c r="PYT123" s="126"/>
      <c r="PYU123" s="126"/>
      <c r="PYV123" s="126"/>
      <c r="PYW123" s="126"/>
      <c r="PYX123" s="126"/>
      <c r="PYY123" s="126"/>
      <c r="PYZ123" s="126"/>
      <c r="PZA123" s="126"/>
      <c r="PZB123" s="126"/>
      <c r="PZC123" s="126"/>
      <c r="PZD123" s="126"/>
      <c r="PZE123" s="126"/>
      <c r="PZF123" s="126"/>
      <c r="PZG123" s="126"/>
      <c r="PZH123" s="126"/>
      <c r="PZI123" s="126"/>
      <c r="PZJ123" s="126"/>
      <c r="PZK123" s="126"/>
      <c r="PZL123" s="126"/>
      <c r="PZM123" s="126"/>
      <c r="PZN123" s="126"/>
      <c r="PZO123" s="126"/>
      <c r="PZP123" s="126"/>
      <c r="PZQ123" s="126"/>
      <c r="PZR123" s="126"/>
      <c r="PZS123" s="126"/>
      <c r="PZT123" s="126"/>
      <c r="PZU123" s="126"/>
      <c r="PZV123" s="126"/>
      <c r="PZW123" s="126"/>
      <c r="PZX123" s="126"/>
      <c r="PZY123" s="126"/>
      <c r="PZZ123" s="126"/>
      <c r="QAA123" s="126"/>
      <c r="QAB123" s="126"/>
      <c r="QAC123" s="126"/>
      <c r="QAD123" s="126"/>
      <c r="QAE123" s="126"/>
      <c r="QAF123" s="126"/>
      <c r="QAG123" s="126"/>
      <c r="QAH123" s="126"/>
      <c r="QAI123" s="126"/>
      <c r="QAJ123" s="126"/>
      <c r="QAK123" s="126"/>
      <c r="QAL123" s="126"/>
      <c r="QAM123" s="126"/>
      <c r="QAN123" s="126"/>
      <c r="QAO123" s="126"/>
      <c r="QAP123" s="126"/>
      <c r="QAQ123" s="126"/>
      <c r="QAR123" s="126"/>
      <c r="QAS123" s="126"/>
      <c r="QAT123" s="126"/>
      <c r="QAU123" s="126"/>
      <c r="QAV123" s="126"/>
      <c r="QAW123" s="126"/>
      <c r="QAX123" s="126"/>
      <c r="QAY123" s="126"/>
      <c r="QAZ123" s="126"/>
      <c r="QBA123" s="126"/>
      <c r="QBB123" s="126"/>
      <c r="QBC123" s="126"/>
      <c r="QBD123" s="126"/>
      <c r="QBE123" s="126"/>
      <c r="QBF123" s="126"/>
      <c r="QBG123" s="126"/>
      <c r="QBH123" s="126"/>
      <c r="QBI123" s="126"/>
      <c r="QBJ123" s="126"/>
      <c r="QBK123" s="126"/>
      <c r="QBL123" s="126"/>
      <c r="QBM123" s="126"/>
      <c r="QBN123" s="126"/>
      <c r="QBO123" s="126"/>
      <c r="QBP123" s="126"/>
      <c r="QBQ123" s="126"/>
      <c r="QBR123" s="126"/>
      <c r="QBS123" s="126"/>
      <c r="QBT123" s="126"/>
      <c r="QBU123" s="126"/>
      <c r="QBV123" s="126"/>
      <c r="QBW123" s="126"/>
      <c r="QBX123" s="126"/>
      <c r="QBY123" s="126"/>
      <c r="QBZ123" s="126"/>
      <c r="QCA123" s="126"/>
      <c r="QCB123" s="126"/>
      <c r="QCC123" s="126"/>
      <c r="QCD123" s="126"/>
      <c r="QCE123" s="126"/>
      <c r="QCF123" s="126"/>
      <c r="QCG123" s="126"/>
      <c r="QCH123" s="126"/>
      <c r="QCI123" s="126"/>
      <c r="QCJ123" s="126"/>
      <c r="QCK123" s="126"/>
      <c r="QCL123" s="126"/>
      <c r="QCM123" s="126"/>
      <c r="QCN123" s="126"/>
      <c r="QCO123" s="126"/>
      <c r="QCP123" s="126"/>
      <c r="QCQ123" s="126"/>
      <c r="QCR123" s="126"/>
      <c r="QCS123" s="126"/>
      <c r="QCT123" s="126"/>
      <c r="QCU123" s="126"/>
      <c r="QCV123" s="126"/>
      <c r="QCW123" s="126"/>
      <c r="QCX123" s="126"/>
      <c r="QCY123" s="126"/>
      <c r="QCZ123" s="126"/>
      <c r="QDA123" s="126"/>
      <c r="QDB123" s="126"/>
      <c r="QDC123" s="126"/>
      <c r="QDD123" s="126"/>
      <c r="QDE123" s="126"/>
      <c r="QDF123" s="126"/>
      <c r="QDG123" s="126"/>
      <c r="QDH123" s="126"/>
      <c r="QDI123" s="126"/>
      <c r="QDJ123" s="126"/>
      <c r="QDK123" s="126"/>
      <c r="QDL123" s="126"/>
      <c r="QDM123" s="126"/>
      <c r="QDN123" s="126"/>
      <c r="QDO123" s="126"/>
      <c r="QDP123" s="126"/>
      <c r="QDQ123" s="126"/>
      <c r="QDR123" s="126"/>
      <c r="QDS123" s="126"/>
      <c r="QDT123" s="126"/>
      <c r="QDU123" s="126"/>
      <c r="QDV123" s="126"/>
      <c r="QDW123" s="126"/>
      <c r="QDX123" s="126"/>
      <c r="QDY123" s="126"/>
      <c r="QDZ123" s="126"/>
      <c r="QEA123" s="126"/>
      <c r="QEB123" s="126"/>
      <c r="QEC123" s="126"/>
      <c r="QED123" s="126"/>
      <c r="QEE123" s="126"/>
      <c r="QEF123" s="126"/>
      <c r="QEG123" s="126"/>
      <c r="QEH123" s="126"/>
      <c r="QEI123" s="126"/>
      <c r="QEJ123" s="126"/>
      <c r="QEK123" s="126"/>
      <c r="QEL123" s="126"/>
      <c r="QEM123" s="126"/>
      <c r="QEN123" s="126"/>
      <c r="QEO123" s="126"/>
      <c r="QEP123" s="126"/>
      <c r="QEQ123" s="126"/>
      <c r="QER123" s="126"/>
      <c r="QES123" s="126"/>
      <c r="QET123" s="126"/>
      <c r="QEU123" s="126"/>
      <c r="QEV123" s="126"/>
      <c r="QEW123" s="126"/>
      <c r="QEX123" s="126"/>
      <c r="QEY123" s="126"/>
      <c r="QEZ123" s="126"/>
      <c r="QFA123" s="126"/>
      <c r="QFB123" s="126"/>
      <c r="QFC123" s="126"/>
      <c r="QFD123" s="126"/>
      <c r="QFE123" s="126"/>
      <c r="QFF123" s="126"/>
      <c r="QFG123" s="126"/>
      <c r="QFH123" s="126"/>
      <c r="QFI123" s="126"/>
      <c r="QFJ123" s="126"/>
      <c r="QFK123" s="126"/>
      <c r="QFL123" s="126"/>
      <c r="QFM123" s="126"/>
      <c r="QFN123" s="126"/>
      <c r="QFO123" s="126"/>
      <c r="QFP123" s="126"/>
      <c r="QFQ123" s="126"/>
      <c r="QFR123" s="126"/>
      <c r="QFS123" s="126"/>
      <c r="QFT123" s="126"/>
      <c r="QFU123" s="126"/>
      <c r="QFV123" s="126"/>
      <c r="QFW123" s="126"/>
      <c r="QFX123" s="126"/>
      <c r="QFY123" s="126"/>
      <c r="QFZ123" s="126"/>
      <c r="QGA123" s="126"/>
      <c r="QGB123" s="126"/>
      <c r="QGC123" s="126"/>
      <c r="QGD123" s="126"/>
      <c r="QGE123" s="126"/>
      <c r="QGF123" s="126"/>
      <c r="QGG123" s="126"/>
      <c r="QGH123" s="126"/>
      <c r="QGI123" s="126"/>
      <c r="QGJ123" s="126"/>
      <c r="QGK123" s="126"/>
      <c r="QGL123" s="126"/>
      <c r="QGM123" s="126"/>
      <c r="QGN123" s="126"/>
      <c r="QGO123" s="126"/>
      <c r="QGP123" s="126"/>
      <c r="QGQ123" s="126"/>
      <c r="QGR123" s="126"/>
      <c r="QGS123" s="126"/>
      <c r="QGT123" s="126"/>
      <c r="QGU123" s="126"/>
      <c r="QGV123" s="126"/>
      <c r="QGW123" s="126"/>
      <c r="QGX123" s="126"/>
      <c r="QGY123" s="126"/>
      <c r="QGZ123" s="126"/>
      <c r="QHA123" s="126"/>
      <c r="QHB123" s="126"/>
      <c r="QHC123" s="126"/>
      <c r="QHD123" s="126"/>
      <c r="QHE123" s="126"/>
      <c r="QHF123" s="126"/>
      <c r="QHG123" s="126"/>
      <c r="QHH123" s="126"/>
      <c r="QHI123" s="126"/>
      <c r="QHJ123" s="126"/>
      <c r="QHK123" s="126"/>
      <c r="QHL123" s="126"/>
      <c r="QHM123" s="126"/>
      <c r="QHN123" s="126"/>
      <c r="QHO123" s="126"/>
      <c r="QHP123" s="126"/>
      <c r="QHQ123" s="126"/>
      <c r="QHR123" s="126"/>
      <c r="QHS123" s="126"/>
      <c r="QHT123" s="126"/>
      <c r="QHU123" s="126"/>
      <c r="QHV123" s="126"/>
      <c r="QHW123" s="126"/>
      <c r="QHX123" s="126"/>
      <c r="QHY123" s="126"/>
      <c r="QHZ123" s="126"/>
      <c r="QIA123" s="126"/>
      <c r="QIB123" s="126"/>
      <c r="QIC123" s="126"/>
      <c r="QID123" s="126"/>
      <c r="QIE123" s="126"/>
      <c r="QIF123" s="126"/>
      <c r="QIG123" s="126"/>
      <c r="QIH123" s="126"/>
      <c r="QII123" s="126"/>
      <c r="QIJ123" s="126"/>
      <c r="QIK123" s="126"/>
      <c r="QIL123" s="126"/>
      <c r="QIM123" s="126"/>
      <c r="QIN123" s="126"/>
      <c r="QIO123" s="126"/>
      <c r="QIP123" s="126"/>
      <c r="QIQ123" s="126"/>
      <c r="QIR123" s="126"/>
      <c r="QIS123" s="126"/>
      <c r="QIT123" s="126"/>
      <c r="QIU123" s="126"/>
      <c r="QIV123" s="126"/>
      <c r="QIW123" s="126"/>
      <c r="QIX123" s="126"/>
      <c r="QIY123" s="126"/>
      <c r="QIZ123" s="126"/>
      <c r="QJA123" s="126"/>
      <c r="QJB123" s="126"/>
      <c r="QJC123" s="126"/>
      <c r="QJD123" s="126"/>
      <c r="QJE123" s="126"/>
      <c r="QJF123" s="126"/>
      <c r="QJG123" s="126"/>
      <c r="QJH123" s="126"/>
      <c r="QJI123" s="126"/>
      <c r="QJJ123" s="126"/>
      <c r="QJK123" s="126"/>
      <c r="QJL123" s="126"/>
      <c r="QJM123" s="126"/>
      <c r="QJN123" s="126"/>
      <c r="QJO123" s="126"/>
      <c r="QJP123" s="126"/>
      <c r="QJQ123" s="126"/>
      <c r="QJR123" s="126"/>
      <c r="QJS123" s="126"/>
      <c r="QJT123" s="126"/>
      <c r="QJU123" s="126"/>
      <c r="QJV123" s="126"/>
      <c r="QJW123" s="126"/>
      <c r="QJX123" s="126"/>
      <c r="QJY123" s="126"/>
      <c r="QJZ123" s="126"/>
      <c r="QKA123" s="126"/>
      <c r="QKB123" s="126"/>
      <c r="QKC123" s="126"/>
      <c r="QKD123" s="126"/>
      <c r="QKE123" s="126"/>
      <c r="QKF123" s="126"/>
      <c r="QKG123" s="126"/>
      <c r="QKH123" s="126"/>
      <c r="QKI123" s="126"/>
      <c r="QKJ123" s="126"/>
      <c r="QKK123" s="126"/>
      <c r="QKL123" s="126"/>
      <c r="QKM123" s="126"/>
      <c r="QKN123" s="126"/>
      <c r="QKO123" s="126"/>
      <c r="QKP123" s="126"/>
      <c r="QKQ123" s="126"/>
      <c r="QKR123" s="126"/>
      <c r="QKS123" s="126"/>
      <c r="QKT123" s="126"/>
      <c r="QKU123" s="126"/>
      <c r="QKV123" s="126"/>
      <c r="QKW123" s="126"/>
      <c r="QKX123" s="126"/>
      <c r="QKY123" s="126"/>
      <c r="QKZ123" s="126"/>
      <c r="QLA123" s="126"/>
      <c r="QLB123" s="126"/>
      <c r="QLC123" s="126"/>
      <c r="QLD123" s="126"/>
      <c r="QLE123" s="126"/>
      <c r="QLF123" s="126"/>
      <c r="QLG123" s="126"/>
      <c r="QLH123" s="126"/>
      <c r="QLI123" s="126"/>
      <c r="QLJ123" s="126"/>
      <c r="QLK123" s="126"/>
      <c r="QLL123" s="126"/>
      <c r="QLM123" s="126"/>
      <c r="QLN123" s="126"/>
      <c r="QLO123" s="126"/>
      <c r="QLP123" s="126"/>
      <c r="QLQ123" s="126"/>
      <c r="QLR123" s="126"/>
      <c r="QLS123" s="126"/>
      <c r="QLT123" s="126"/>
      <c r="QLU123" s="126"/>
      <c r="QLV123" s="126"/>
      <c r="QLW123" s="126"/>
      <c r="QLX123" s="126"/>
      <c r="QLY123" s="126"/>
      <c r="QLZ123" s="126"/>
      <c r="QMA123" s="126"/>
      <c r="QMB123" s="126"/>
      <c r="QMC123" s="126"/>
      <c r="QMD123" s="126"/>
      <c r="QME123" s="126"/>
      <c r="QMF123" s="126"/>
      <c r="QMG123" s="126"/>
      <c r="QMH123" s="126"/>
      <c r="QMI123" s="126"/>
      <c r="QMJ123" s="126"/>
      <c r="QMK123" s="126"/>
      <c r="QML123" s="126"/>
      <c r="QMM123" s="126"/>
      <c r="QMN123" s="126"/>
      <c r="QMO123" s="126"/>
      <c r="QMP123" s="126"/>
      <c r="QMQ123" s="126"/>
      <c r="QMR123" s="126"/>
      <c r="QMS123" s="126"/>
      <c r="QMT123" s="126"/>
      <c r="QMU123" s="126"/>
      <c r="QMV123" s="126"/>
      <c r="QMW123" s="126"/>
      <c r="QMX123" s="126"/>
      <c r="QMY123" s="126"/>
      <c r="QMZ123" s="126"/>
      <c r="QNA123" s="126"/>
      <c r="QNB123" s="126"/>
      <c r="QNC123" s="126"/>
      <c r="QND123" s="126"/>
      <c r="QNE123" s="126"/>
      <c r="QNF123" s="126"/>
      <c r="QNG123" s="126"/>
      <c r="QNH123" s="126"/>
      <c r="QNI123" s="126"/>
      <c r="QNJ123" s="126"/>
      <c r="QNK123" s="126"/>
      <c r="QNL123" s="126"/>
      <c r="QNM123" s="126"/>
      <c r="QNN123" s="126"/>
      <c r="QNO123" s="126"/>
      <c r="QNP123" s="126"/>
      <c r="QNQ123" s="126"/>
      <c r="QNR123" s="126"/>
      <c r="QNS123" s="126"/>
      <c r="QNT123" s="126"/>
      <c r="QNU123" s="126"/>
      <c r="QNV123" s="126"/>
      <c r="QNW123" s="126"/>
      <c r="QNX123" s="126"/>
      <c r="QNY123" s="126"/>
      <c r="QNZ123" s="126"/>
      <c r="QOA123" s="126"/>
      <c r="QOB123" s="126"/>
      <c r="QOC123" s="126"/>
      <c r="QOD123" s="126"/>
      <c r="QOE123" s="126"/>
      <c r="QOF123" s="126"/>
      <c r="QOG123" s="126"/>
      <c r="QOH123" s="126"/>
      <c r="QOI123" s="126"/>
      <c r="QOJ123" s="126"/>
      <c r="QOK123" s="126"/>
      <c r="QOL123" s="126"/>
      <c r="QOM123" s="126"/>
      <c r="QON123" s="126"/>
      <c r="QOO123" s="126"/>
      <c r="QOP123" s="126"/>
      <c r="QOQ123" s="126"/>
      <c r="QOR123" s="126"/>
      <c r="QOS123" s="126"/>
      <c r="QOT123" s="126"/>
      <c r="QOU123" s="126"/>
      <c r="QOV123" s="126"/>
      <c r="QOW123" s="126"/>
      <c r="QOX123" s="126"/>
      <c r="QOY123" s="126"/>
      <c r="QOZ123" s="126"/>
      <c r="QPA123" s="126"/>
      <c r="QPB123" s="126"/>
      <c r="QPC123" s="126"/>
      <c r="QPD123" s="126"/>
      <c r="QPE123" s="126"/>
      <c r="QPF123" s="126"/>
      <c r="QPG123" s="126"/>
      <c r="QPH123" s="126"/>
      <c r="QPI123" s="126"/>
      <c r="QPJ123" s="126"/>
      <c r="QPK123" s="126"/>
      <c r="QPL123" s="126"/>
      <c r="QPM123" s="126"/>
      <c r="QPN123" s="126"/>
      <c r="QPO123" s="126"/>
      <c r="QPP123" s="126"/>
      <c r="QPQ123" s="126"/>
      <c r="QPR123" s="126"/>
      <c r="QPS123" s="126"/>
      <c r="QPT123" s="126"/>
      <c r="QPU123" s="126"/>
      <c r="QPV123" s="126"/>
      <c r="QPW123" s="126"/>
      <c r="QPX123" s="126"/>
      <c r="QPY123" s="126"/>
      <c r="QPZ123" s="126"/>
      <c r="QQA123" s="126"/>
      <c r="QQB123" s="126"/>
      <c r="QQC123" s="126"/>
      <c r="QQD123" s="126"/>
      <c r="QQE123" s="126"/>
      <c r="QQF123" s="126"/>
      <c r="QQG123" s="126"/>
      <c r="QQH123" s="126"/>
      <c r="QQI123" s="126"/>
      <c r="QQJ123" s="126"/>
      <c r="QQK123" s="126"/>
      <c r="QQL123" s="126"/>
      <c r="QQM123" s="126"/>
      <c r="QQN123" s="126"/>
      <c r="QQO123" s="126"/>
      <c r="QQP123" s="126"/>
      <c r="QQQ123" s="126"/>
      <c r="QQR123" s="126"/>
      <c r="QQS123" s="126"/>
      <c r="QQT123" s="126"/>
      <c r="QQU123" s="126"/>
      <c r="QQV123" s="126"/>
      <c r="QQW123" s="126"/>
      <c r="QQX123" s="126"/>
      <c r="QQY123" s="126"/>
      <c r="QQZ123" s="126"/>
      <c r="QRA123" s="126"/>
      <c r="QRB123" s="126"/>
      <c r="QRC123" s="126"/>
      <c r="QRD123" s="126"/>
      <c r="QRE123" s="126"/>
      <c r="QRF123" s="126"/>
      <c r="QRG123" s="126"/>
      <c r="QRH123" s="126"/>
      <c r="QRI123" s="126"/>
      <c r="QRJ123" s="126"/>
      <c r="QRK123" s="126"/>
      <c r="QRL123" s="126"/>
      <c r="QRM123" s="126"/>
      <c r="QRN123" s="126"/>
      <c r="QRO123" s="126"/>
      <c r="QRP123" s="126"/>
      <c r="QRQ123" s="126"/>
      <c r="QRR123" s="126"/>
      <c r="QRS123" s="126"/>
      <c r="QRT123" s="126"/>
      <c r="QRU123" s="126"/>
      <c r="QRV123" s="126"/>
      <c r="QRW123" s="126"/>
      <c r="QRX123" s="126"/>
      <c r="QRY123" s="126"/>
      <c r="QRZ123" s="126"/>
      <c r="QSA123" s="126"/>
      <c r="QSB123" s="126"/>
      <c r="QSC123" s="126"/>
      <c r="QSD123" s="126"/>
      <c r="QSE123" s="126"/>
      <c r="QSF123" s="126"/>
      <c r="QSG123" s="126"/>
      <c r="QSH123" s="126"/>
      <c r="QSI123" s="126"/>
      <c r="QSJ123" s="126"/>
      <c r="QSK123" s="126"/>
      <c r="QSL123" s="126"/>
      <c r="QSM123" s="126"/>
      <c r="QSN123" s="126"/>
      <c r="QSO123" s="126"/>
      <c r="QSP123" s="126"/>
      <c r="QSQ123" s="126"/>
      <c r="QSR123" s="126"/>
      <c r="QSS123" s="126"/>
      <c r="QST123" s="126"/>
      <c r="QSU123" s="126"/>
      <c r="QSV123" s="126"/>
      <c r="QSW123" s="126"/>
      <c r="QSX123" s="126"/>
      <c r="QSY123" s="126"/>
      <c r="QSZ123" s="126"/>
      <c r="QTA123" s="126"/>
      <c r="QTB123" s="126"/>
      <c r="QTC123" s="126"/>
      <c r="QTD123" s="126"/>
      <c r="QTE123" s="126"/>
      <c r="QTF123" s="126"/>
      <c r="QTG123" s="126"/>
      <c r="QTH123" s="126"/>
      <c r="QTI123" s="126"/>
      <c r="QTJ123" s="126"/>
      <c r="QTK123" s="126"/>
      <c r="QTL123" s="126"/>
      <c r="QTM123" s="126"/>
      <c r="QTN123" s="126"/>
      <c r="QTO123" s="126"/>
      <c r="QTP123" s="126"/>
      <c r="QTQ123" s="126"/>
      <c r="QTR123" s="126"/>
      <c r="QTS123" s="126"/>
      <c r="QTT123" s="126"/>
      <c r="QTU123" s="126"/>
      <c r="QTV123" s="126"/>
      <c r="QTW123" s="126"/>
      <c r="QTX123" s="126"/>
      <c r="QTY123" s="126"/>
      <c r="QTZ123" s="126"/>
      <c r="QUA123" s="126"/>
      <c r="QUB123" s="126"/>
      <c r="QUC123" s="126"/>
      <c r="QUD123" s="126"/>
      <c r="QUE123" s="126"/>
      <c r="QUF123" s="126"/>
      <c r="QUG123" s="126"/>
      <c r="QUH123" s="126"/>
      <c r="QUI123" s="126"/>
      <c r="QUJ123" s="126"/>
      <c r="QUK123" s="126"/>
      <c r="QUL123" s="126"/>
      <c r="QUM123" s="126"/>
      <c r="QUN123" s="126"/>
      <c r="QUO123" s="126"/>
      <c r="QUP123" s="126"/>
      <c r="QUQ123" s="126"/>
      <c r="QUR123" s="126"/>
      <c r="QUS123" s="126"/>
      <c r="QUT123" s="126"/>
      <c r="QUU123" s="126"/>
      <c r="QUV123" s="126"/>
      <c r="QUW123" s="126"/>
      <c r="QUX123" s="126"/>
      <c r="QUY123" s="126"/>
      <c r="QUZ123" s="126"/>
      <c r="QVA123" s="126"/>
      <c r="QVB123" s="126"/>
      <c r="QVC123" s="126"/>
      <c r="QVD123" s="126"/>
      <c r="QVE123" s="126"/>
      <c r="QVF123" s="126"/>
      <c r="QVG123" s="126"/>
      <c r="QVH123" s="126"/>
      <c r="QVI123" s="126"/>
      <c r="QVJ123" s="126"/>
      <c r="QVK123" s="126"/>
      <c r="QVL123" s="126"/>
      <c r="QVM123" s="126"/>
      <c r="QVN123" s="126"/>
      <c r="QVO123" s="126"/>
      <c r="QVP123" s="126"/>
      <c r="QVQ123" s="126"/>
      <c r="QVR123" s="126"/>
      <c r="QVS123" s="126"/>
      <c r="QVT123" s="126"/>
      <c r="QVU123" s="126"/>
      <c r="QVV123" s="126"/>
      <c r="QVW123" s="126"/>
      <c r="QVX123" s="126"/>
      <c r="QVY123" s="126"/>
      <c r="QVZ123" s="126"/>
      <c r="QWA123" s="126"/>
      <c r="QWB123" s="126"/>
      <c r="QWC123" s="126"/>
      <c r="QWD123" s="126"/>
      <c r="QWE123" s="126"/>
      <c r="QWF123" s="126"/>
      <c r="QWG123" s="126"/>
      <c r="QWH123" s="126"/>
      <c r="QWI123" s="126"/>
      <c r="QWJ123" s="126"/>
      <c r="QWK123" s="126"/>
      <c r="QWL123" s="126"/>
      <c r="QWM123" s="126"/>
      <c r="QWN123" s="126"/>
      <c r="QWO123" s="126"/>
      <c r="QWP123" s="126"/>
      <c r="QWQ123" s="126"/>
      <c r="QWR123" s="126"/>
      <c r="QWS123" s="126"/>
      <c r="QWT123" s="126"/>
      <c r="QWU123" s="126"/>
      <c r="QWV123" s="126"/>
      <c r="QWW123" s="126"/>
      <c r="QWX123" s="126"/>
      <c r="QWY123" s="126"/>
      <c r="QWZ123" s="126"/>
      <c r="QXA123" s="126"/>
      <c r="QXB123" s="126"/>
      <c r="QXC123" s="126"/>
      <c r="QXD123" s="126"/>
      <c r="QXE123" s="126"/>
      <c r="QXF123" s="126"/>
      <c r="QXG123" s="126"/>
      <c r="QXH123" s="126"/>
      <c r="QXI123" s="126"/>
      <c r="QXJ123" s="126"/>
      <c r="QXK123" s="126"/>
      <c r="QXL123" s="126"/>
      <c r="QXM123" s="126"/>
      <c r="QXN123" s="126"/>
      <c r="QXO123" s="126"/>
      <c r="QXP123" s="126"/>
      <c r="QXQ123" s="126"/>
      <c r="QXR123" s="126"/>
      <c r="QXS123" s="126"/>
      <c r="QXT123" s="126"/>
      <c r="QXU123" s="126"/>
      <c r="QXV123" s="126"/>
      <c r="QXW123" s="126"/>
      <c r="QXX123" s="126"/>
      <c r="QXY123" s="126"/>
      <c r="QXZ123" s="126"/>
      <c r="QYA123" s="126"/>
      <c r="QYB123" s="126"/>
      <c r="QYC123" s="126"/>
      <c r="QYD123" s="126"/>
      <c r="QYE123" s="126"/>
      <c r="QYF123" s="126"/>
      <c r="QYG123" s="126"/>
      <c r="QYH123" s="126"/>
      <c r="QYI123" s="126"/>
      <c r="QYJ123" s="126"/>
      <c r="QYK123" s="126"/>
      <c r="QYL123" s="126"/>
      <c r="QYM123" s="126"/>
      <c r="QYN123" s="126"/>
      <c r="QYO123" s="126"/>
      <c r="QYP123" s="126"/>
      <c r="QYQ123" s="126"/>
      <c r="QYR123" s="126"/>
      <c r="QYS123" s="126"/>
      <c r="QYT123" s="126"/>
      <c r="QYU123" s="126"/>
      <c r="QYV123" s="126"/>
      <c r="QYW123" s="126"/>
      <c r="QYX123" s="126"/>
      <c r="QYY123" s="126"/>
      <c r="QYZ123" s="126"/>
      <c r="QZA123" s="126"/>
      <c r="QZB123" s="126"/>
      <c r="QZC123" s="126"/>
      <c r="QZD123" s="126"/>
      <c r="QZE123" s="126"/>
      <c r="QZF123" s="126"/>
      <c r="QZG123" s="126"/>
      <c r="QZH123" s="126"/>
      <c r="QZI123" s="126"/>
      <c r="QZJ123" s="126"/>
      <c r="QZK123" s="126"/>
      <c r="QZL123" s="126"/>
      <c r="QZM123" s="126"/>
      <c r="QZN123" s="126"/>
      <c r="QZO123" s="126"/>
      <c r="QZP123" s="126"/>
      <c r="QZQ123" s="126"/>
      <c r="QZR123" s="126"/>
      <c r="QZS123" s="126"/>
      <c r="QZT123" s="126"/>
      <c r="QZU123" s="126"/>
      <c r="QZV123" s="126"/>
      <c r="QZW123" s="126"/>
      <c r="QZX123" s="126"/>
      <c r="QZY123" s="126"/>
      <c r="QZZ123" s="126"/>
      <c r="RAA123" s="126"/>
      <c r="RAB123" s="126"/>
      <c r="RAC123" s="126"/>
      <c r="RAD123" s="126"/>
      <c r="RAE123" s="126"/>
      <c r="RAF123" s="126"/>
      <c r="RAG123" s="126"/>
      <c r="RAH123" s="126"/>
      <c r="RAI123" s="126"/>
      <c r="RAJ123" s="126"/>
      <c r="RAK123" s="126"/>
      <c r="RAL123" s="126"/>
      <c r="RAM123" s="126"/>
      <c r="RAN123" s="126"/>
      <c r="RAO123" s="126"/>
      <c r="RAP123" s="126"/>
      <c r="RAQ123" s="126"/>
      <c r="RAR123" s="126"/>
      <c r="RAS123" s="126"/>
      <c r="RAT123" s="126"/>
      <c r="RAU123" s="126"/>
      <c r="RAV123" s="126"/>
      <c r="RAW123" s="126"/>
      <c r="RAX123" s="126"/>
      <c r="RAY123" s="126"/>
      <c r="RAZ123" s="126"/>
      <c r="RBA123" s="126"/>
      <c r="RBB123" s="126"/>
      <c r="RBC123" s="126"/>
      <c r="RBD123" s="126"/>
      <c r="RBE123" s="126"/>
      <c r="RBF123" s="126"/>
      <c r="RBG123" s="126"/>
      <c r="RBH123" s="126"/>
      <c r="RBI123" s="126"/>
      <c r="RBJ123" s="126"/>
      <c r="RBK123" s="126"/>
      <c r="RBL123" s="126"/>
      <c r="RBM123" s="126"/>
      <c r="RBN123" s="126"/>
      <c r="RBO123" s="126"/>
      <c r="RBP123" s="126"/>
      <c r="RBQ123" s="126"/>
      <c r="RBR123" s="126"/>
      <c r="RBS123" s="126"/>
      <c r="RBT123" s="126"/>
      <c r="RBU123" s="126"/>
      <c r="RBV123" s="126"/>
      <c r="RBW123" s="126"/>
      <c r="RBX123" s="126"/>
      <c r="RBY123" s="126"/>
      <c r="RBZ123" s="126"/>
      <c r="RCA123" s="126"/>
      <c r="RCB123" s="126"/>
      <c r="RCC123" s="126"/>
      <c r="RCD123" s="126"/>
      <c r="RCE123" s="126"/>
      <c r="RCF123" s="126"/>
      <c r="RCG123" s="126"/>
      <c r="RCH123" s="126"/>
      <c r="RCI123" s="126"/>
      <c r="RCJ123" s="126"/>
      <c r="RCK123" s="126"/>
      <c r="RCL123" s="126"/>
      <c r="RCM123" s="126"/>
      <c r="RCN123" s="126"/>
      <c r="RCO123" s="126"/>
      <c r="RCP123" s="126"/>
      <c r="RCQ123" s="126"/>
      <c r="RCR123" s="126"/>
      <c r="RCS123" s="126"/>
      <c r="RCT123" s="126"/>
      <c r="RCU123" s="126"/>
      <c r="RCV123" s="126"/>
      <c r="RCW123" s="126"/>
      <c r="RCX123" s="126"/>
      <c r="RCY123" s="126"/>
      <c r="RCZ123" s="126"/>
      <c r="RDA123" s="126"/>
      <c r="RDB123" s="126"/>
      <c r="RDC123" s="126"/>
      <c r="RDD123" s="126"/>
      <c r="RDE123" s="126"/>
      <c r="RDF123" s="126"/>
      <c r="RDG123" s="126"/>
      <c r="RDH123" s="126"/>
      <c r="RDI123" s="126"/>
      <c r="RDJ123" s="126"/>
      <c r="RDK123" s="126"/>
      <c r="RDL123" s="126"/>
      <c r="RDM123" s="126"/>
      <c r="RDN123" s="126"/>
      <c r="RDO123" s="126"/>
      <c r="RDP123" s="126"/>
      <c r="RDQ123" s="126"/>
      <c r="RDR123" s="126"/>
      <c r="RDS123" s="126"/>
      <c r="RDT123" s="126"/>
      <c r="RDU123" s="126"/>
      <c r="RDV123" s="126"/>
      <c r="RDW123" s="126"/>
      <c r="RDX123" s="126"/>
      <c r="RDY123" s="126"/>
      <c r="RDZ123" s="126"/>
      <c r="REA123" s="126"/>
      <c r="REB123" s="126"/>
      <c r="REC123" s="126"/>
      <c r="RED123" s="126"/>
      <c r="REE123" s="126"/>
      <c r="REF123" s="126"/>
      <c r="REG123" s="126"/>
      <c r="REH123" s="126"/>
      <c r="REI123" s="126"/>
      <c r="REJ123" s="126"/>
      <c r="REK123" s="126"/>
      <c r="REL123" s="126"/>
      <c r="REM123" s="126"/>
      <c r="REN123" s="126"/>
      <c r="REO123" s="126"/>
      <c r="REP123" s="126"/>
      <c r="REQ123" s="126"/>
      <c r="RER123" s="126"/>
      <c r="RES123" s="126"/>
      <c r="RET123" s="126"/>
      <c r="REU123" s="126"/>
      <c r="REV123" s="126"/>
      <c r="REW123" s="126"/>
      <c r="REX123" s="126"/>
      <c r="REY123" s="126"/>
      <c r="REZ123" s="126"/>
      <c r="RFA123" s="126"/>
      <c r="RFB123" s="126"/>
      <c r="RFC123" s="126"/>
      <c r="RFD123" s="126"/>
      <c r="RFE123" s="126"/>
      <c r="RFF123" s="126"/>
      <c r="RFG123" s="126"/>
      <c r="RFH123" s="126"/>
      <c r="RFI123" s="126"/>
      <c r="RFJ123" s="126"/>
      <c r="RFK123" s="126"/>
      <c r="RFL123" s="126"/>
      <c r="RFM123" s="126"/>
      <c r="RFN123" s="126"/>
      <c r="RFO123" s="126"/>
      <c r="RFP123" s="126"/>
      <c r="RFQ123" s="126"/>
      <c r="RFR123" s="126"/>
      <c r="RFS123" s="126"/>
      <c r="RFT123" s="126"/>
      <c r="RFU123" s="126"/>
      <c r="RFV123" s="126"/>
      <c r="RFW123" s="126"/>
      <c r="RFX123" s="126"/>
      <c r="RFY123" s="126"/>
      <c r="RFZ123" s="126"/>
      <c r="RGA123" s="126"/>
      <c r="RGB123" s="126"/>
      <c r="RGC123" s="126"/>
      <c r="RGD123" s="126"/>
      <c r="RGE123" s="126"/>
      <c r="RGF123" s="126"/>
      <c r="RGG123" s="126"/>
      <c r="RGH123" s="126"/>
      <c r="RGI123" s="126"/>
      <c r="RGJ123" s="126"/>
      <c r="RGK123" s="126"/>
      <c r="RGL123" s="126"/>
      <c r="RGM123" s="126"/>
      <c r="RGN123" s="126"/>
      <c r="RGO123" s="126"/>
      <c r="RGP123" s="126"/>
      <c r="RGQ123" s="126"/>
      <c r="RGR123" s="126"/>
      <c r="RGS123" s="126"/>
      <c r="RGT123" s="126"/>
      <c r="RGU123" s="126"/>
      <c r="RGV123" s="126"/>
      <c r="RGW123" s="126"/>
      <c r="RGX123" s="126"/>
      <c r="RGY123" s="126"/>
      <c r="RGZ123" s="126"/>
      <c r="RHA123" s="126"/>
      <c r="RHB123" s="126"/>
      <c r="RHC123" s="126"/>
      <c r="RHD123" s="126"/>
      <c r="RHE123" s="126"/>
      <c r="RHF123" s="126"/>
      <c r="RHG123" s="126"/>
      <c r="RHH123" s="126"/>
      <c r="RHI123" s="126"/>
      <c r="RHJ123" s="126"/>
      <c r="RHK123" s="126"/>
      <c r="RHL123" s="126"/>
      <c r="RHM123" s="126"/>
      <c r="RHN123" s="126"/>
      <c r="RHO123" s="126"/>
      <c r="RHP123" s="126"/>
      <c r="RHQ123" s="126"/>
      <c r="RHR123" s="126"/>
      <c r="RHS123" s="126"/>
      <c r="RHT123" s="126"/>
      <c r="RHU123" s="126"/>
      <c r="RHV123" s="126"/>
      <c r="RHW123" s="126"/>
      <c r="RHX123" s="126"/>
      <c r="RHY123" s="126"/>
      <c r="RHZ123" s="126"/>
      <c r="RIA123" s="126"/>
      <c r="RIB123" s="126"/>
      <c r="RIC123" s="126"/>
      <c r="RID123" s="126"/>
      <c r="RIE123" s="126"/>
      <c r="RIF123" s="126"/>
      <c r="RIG123" s="126"/>
      <c r="RIH123" s="126"/>
      <c r="RII123" s="126"/>
      <c r="RIJ123" s="126"/>
      <c r="RIK123" s="126"/>
      <c r="RIL123" s="126"/>
      <c r="RIM123" s="126"/>
      <c r="RIN123" s="126"/>
      <c r="RIO123" s="126"/>
      <c r="RIP123" s="126"/>
      <c r="RIQ123" s="126"/>
      <c r="RIR123" s="126"/>
      <c r="RIS123" s="126"/>
      <c r="RIT123" s="126"/>
      <c r="RIU123" s="126"/>
      <c r="RIV123" s="126"/>
      <c r="RIW123" s="126"/>
      <c r="RIX123" s="126"/>
      <c r="RIY123" s="126"/>
      <c r="RIZ123" s="126"/>
      <c r="RJA123" s="126"/>
      <c r="RJB123" s="126"/>
      <c r="RJC123" s="126"/>
      <c r="RJD123" s="126"/>
      <c r="RJE123" s="126"/>
      <c r="RJF123" s="126"/>
      <c r="RJG123" s="126"/>
      <c r="RJH123" s="126"/>
      <c r="RJI123" s="126"/>
      <c r="RJJ123" s="126"/>
      <c r="RJK123" s="126"/>
      <c r="RJL123" s="126"/>
      <c r="RJM123" s="126"/>
      <c r="RJN123" s="126"/>
      <c r="RJO123" s="126"/>
      <c r="RJP123" s="126"/>
      <c r="RJQ123" s="126"/>
      <c r="RJR123" s="126"/>
      <c r="RJS123" s="126"/>
      <c r="RJT123" s="126"/>
      <c r="RJU123" s="126"/>
      <c r="RJV123" s="126"/>
      <c r="RJW123" s="126"/>
      <c r="RJX123" s="126"/>
      <c r="RJY123" s="126"/>
      <c r="RJZ123" s="126"/>
      <c r="RKA123" s="126"/>
      <c r="RKB123" s="126"/>
      <c r="RKC123" s="126"/>
      <c r="RKD123" s="126"/>
      <c r="RKE123" s="126"/>
      <c r="RKF123" s="126"/>
      <c r="RKG123" s="126"/>
      <c r="RKH123" s="126"/>
      <c r="RKI123" s="126"/>
      <c r="RKJ123" s="126"/>
      <c r="RKK123" s="126"/>
      <c r="RKL123" s="126"/>
      <c r="RKM123" s="126"/>
      <c r="RKN123" s="126"/>
      <c r="RKO123" s="126"/>
      <c r="RKP123" s="126"/>
      <c r="RKQ123" s="126"/>
      <c r="RKR123" s="126"/>
      <c r="RKS123" s="126"/>
      <c r="RKT123" s="126"/>
      <c r="RKU123" s="126"/>
      <c r="RKV123" s="126"/>
      <c r="RKW123" s="126"/>
      <c r="RKX123" s="126"/>
      <c r="RKY123" s="126"/>
      <c r="RKZ123" s="126"/>
      <c r="RLA123" s="126"/>
      <c r="RLB123" s="126"/>
      <c r="RLC123" s="126"/>
      <c r="RLD123" s="126"/>
      <c r="RLE123" s="126"/>
      <c r="RLF123" s="126"/>
      <c r="RLG123" s="126"/>
      <c r="RLH123" s="126"/>
      <c r="RLI123" s="126"/>
      <c r="RLJ123" s="126"/>
      <c r="RLK123" s="126"/>
      <c r="RLL123" s="126"/>
      <c r="RLM123" s="126"/>
      <c r="RLN123" s="126"/>
      <c r="RLO123" s="126"/>
      <c r="RLP123" s="126"/>
      <c r="RLQ123" s="126"/>
      <c r="RLR123" s="126"/>
      <c r="RLS123" s="126"/>
      <c r="RLT123" s="126"/>
      <c r="RLU123" s="126"/>
      <c r="RLV123" s="126"/>
      <c r="RLW123" s="126"/>
      <c r="RLX123" s="126"/>
      <c r="RLY123" s="126"/>
      <c r="RLZ123" s="126"/>
      <c r="RMA123" s="126"/>
      <c r="RMB123" s="126"/>
      <c r="RMC123" s="126"/>
      <c r="RMD123" s="126"/>
      <c r="RME123" s="126"/>
      <c r="RMF123" s="126"/>
      <c r="RMG123" s="126"/>
      <c r="RMH123" s="126"/>
      <c r="RMI123" s="126"/>
      <c r="RMJ123" s="126"/>
      <c r="RMK123" s="126"/>
      <c r="RML123" s="126"/>
      <c r="RMM123" s="126"/>
      <c r="RMN123" s="126"/>
      <c r="RMO123" s="126"/>
      <c r="RMP123" s="126"/>
      <c r="RMQ123" s="126"/>
      <c r="RMR123" s="126"/>
      <c r="RMS123" s="126"/>
      <c r="RMT123" s="126"/>
      <c r="RMU123" s="126"/>
      <c r="RMV123" s="126"/>
      <c r="RMW123" s="126"/>
      <c r="RMX123" s="126"/>
      <c r="RMY123" s="126"/>
      <c r="RMZ123" s="126"/>
      <c r="RNA123" s="126"/>
      <c r="RNB123" s="126"/>
      <c r="RNC123" s="126"/>
      <c r="RND123" s="126"/>
      <c r="RNE123" s="126"/>
      <c r="RNF123" s="126"/>
      <c r="RNG123" s="126"/>
      <c r="RNH123" s="126"/>
      <c r="RNI123" s="126"/>
      <c r="RNJ123" s="126"/>
      <c r="RNK123" s="126"/>
      <c r="RNL123" s="126"/>
      <c r="RNM123" s="126"/>
      <c r="RNN123" s="126"/>
      <c r="RNO123" s="126"/>
      <c r="RNP123" s="126"/>
      <c r="RNQ123" s="126"/>
      <c r="RNR123" s="126"/>
      <c r="RNS123" s="126"/>
      <c r="RNT123" s="126"/>
      <c r="RNU123" s="126"/>
      <c r="RNV123" s="126"/>
      <c r="RNW123" s="126"/>
      <c r="RNX123" s="126"/>
      <c r="RNY123" s="126"/>
      <c r="RNZ123" s="126"/>
      <c r="ROA123" s="126"/>
      <c r="ROB123" s="126"/>
      <c r="ROC123" s="126"/>
      <c r="ROD123" s="126"/>
      <c r="ROE123" s="126"/>
      <c r="ROF123" s="126"/>
      <c r="ROG123" s="126"/>
      <c r="ROH123" s="126"/>
      <c r="ROI123" s="126"/>
      <c r="ROJ123" s="126"/>
      <c r="ROK123" s="126"/>
      <c r="ROL123" s="126"/>
      <c r="ROM123" s="126"/>
      <c r="RON123" s="126"/>
      <c r="ROO123" s="126"/>
      <c r="ROP123" s="126"/>
      <c r="ROQ123" s="126"/>
      <c r="ROR123" s="126"/>
      <c r="ROS123" s="126"/>
      <c r="ROT123" s="126"/>
      <c r="ROU123" s="126"/>
      <c r="ROV123" s="126"/>
      <c r="ROW123" s="126"/>
      <c r="ROX123" s="126"/>
      <c r="ROY123" s="126"/>
      <c r="ROZ123" s="126"/>
      <c r="RPA123" s="126"/>
      <c r="RPB123" s="126"/>
      <c r="RPC123" s="126"/>
      <c r="RPD123" s="126"/>
      <c r="RPE123" s="126"/>
      <c r="RPF123" s="126"/>
      <c r="RPG123" s="126"/>
      <c r="RPH123" s="126"/>
      <c r="RPI123" s="126"/>
      <c r="RPJ123" s="126"/>
      <c r="RPK123" s="126"/>
      <c r="RPL123" s="126"/>
      <c r="RPM123" s="126"/>
      <c r="RPN123" s="126"/>
      <c r="RPO123" s="126"/>
      <c r="RPP123" s="126"/>
      <c r="RPQ123" s="126"/>
      <c r="RPR123" s="126"/>
      <c r="RPS123" s="126"/>
      <c r="RPT123" s="126"/>
      <c r="RPU123" s="126"/>
      <c r="RPV123" s="126"/>
      <c r="RPW123" s="126"/>
      <c r="RPX123" s="126"/>
      <c r="RPY123" s="126"/>
      <c r="RPZ123" s="126"/>
      <c r="RQA123" s="126"/>
      <c r="RQB123" s="126"/>
      <c r="RQC123" s="126"/>
      <c r="RQD123" s="126"/>
      <c r="RQE123" s="126"/>
      <c r="RQF123" s="126"/>
      <c r="RQG123" s="126"/>
      <c r="RQH123" s="126"/>
      <c r="RQI123" s="126"/>
      <c r="RQJ123" s="126"/>
      <c r="RQK123" s="126"/>
      <c r="RQL123" s="126"/>
      <c r="RQM123" s="126"/>
      <c r="RQN123" s="126"/>
      <c r="RQO123" s="126"/>
      <c r="RQP123" s="126"/>
      <c r="RQQ123" s="126"/>
      <c r="RQR123" s="126"/>
      <c r="RQS123" s="126"/>
      <c r="RQT123" s="126"/>
      <c r="RQU123" s="126"/>
      <c r="RQV123" s="126"/>
      <c r="RQW123" s="126"/>
      <c r="RQX123" s="126"/>
      <c r="RQY123" s="126"/>
      <c r="RQZ123" s="126"/>
      <c r="RRA123" s="126"/>
      <c r="RRB123" s="126"/>
      <c r="RRC123" s="126"/>
      <c r="RRD123" s="126"/>
      <c r="RRE123" s="126"/>
      <c r="RRF123" s="126"/>
      <c r="RRG123" s="126"/>
      <c r="RRH123" s="126"/>
      <c r="RRI123" s="126"/>
      <c r="RRJ123" s="126"/>
      <c r="RRK123" s="126"/>
      <c r="RRL123" s="126"/>
      <c r="RRM123" s="126"/>
      <c r="RRN123" s="126"/>
      <c r="RRO123" s="126"/>
      <c r="RRP123" s="126"/>
      <c r="RRQ123" s="126"/>
      <c r="RRR123" s="126"/>
      <c r="RRS123" s="126"/>
      <c r="RRT123" s="126"/>
      <c r="RRU123" s="126"/>
      <c r="RRV123" s="126"/>
      <c r="RRW123" s="126"/>
      <c r="RRX123" s="126"/>
      <c r="RRY123" s="126"/>
      <c r="RRZ123" s="126"/>
      <c r="RSA123" s="126"/>
      <c r="RSB123" s="126"/>
      <c r="RSC123" s="126"/>
      <c r="RSD123" s="126"/>
      <c r="RSE123" s="126"/>
      <c r="RSF123" s="126"/>
      <c r="RSG123" s="126"/>
      <c r="RSH123" s="126"/>
      <c r="RSI123" s="126"/>
      <c r="RSJ123" s="126"/>
      <c r="RSK123" s="126"/>
      <c r="RSL123" s="126"/>
      <c r="RSM123" s="126"/>
      <c r="RSN123" s="126"/>
      <c r="RSO123" s="126"/>
      <c r="RSP123" s="126"/>
      <c r="RSQ123" s="126"/>
      <c r="RSR123" s="126"/>
      <c r="RSS123" s="126"/>
      <c r="RST123" s="126"/>
      <c r="RSU123" s="126"/>
      <c r="RSV123" s="126"/>
      <c r="RSW123" s="126"/>
      <c r="RSX123" s="126"/>
      <c r="RSY123" s="126"/>
      <c r="RSZ123" s="126"/>
      <c r="RTA123" s="126"/>
      <c r="RTB123" s="126"/>
      <c r="RTC123" s="126"/>
      <c r="RTD123" s="126"/>
      <c r="RTE123" s="126"/>
      <c r="RTF123" s="126"/>
      <c r="RTG123" s="126"/>
      <c r="RTH123" s="126"/>
      <c r="RTI123" s="126"/>
      <c r="RTJ123" s="126"/>
      <c r="RTK123" s="126"/>
      <c r="RTL123" s="126"/>
      <c r="RTM123" s="126"/>
      <c r="RTN123" s="126"/>
      <c r="RTO123" s="126"/>
      <c r="RTP123" s="126"/>
      <c r="RTQ123" s="126"/>
      <c r="RTR123" s="126"/>
      <c r="RTS123" s="126"/>
      <c r="RTT123" s="126"/>
      <c r="RTU123" s="126"/>
      <c r="RTV123" s="126"/>
      <c r="RTW123" s="126"/>
      <c r="RTX123" s="126"/>
      <c r="RTY123" s="126"/>
      <c r="RTZ123" s="126"/>
      <c r="RUA123" s="126"/>
      <c r="RUB123" s="126"/>
      <c r="RUC123" s="126"/>
      <c r="RUD123" s="126"/>
      <c r="RUE123" s="126"/>
      <c r="RUF123" s="126"/>
      <c r="RUG123" s="126"/>
      <c r="RUH123" s="126"/>
      <c r="RUI123" s="126"/>
      <c r="RUJ123" s="126"/>
      <c r="RUK123" s="126"/>
      <c r="RUL123" s="126"/>
      <c r="RUM123" s="126"/>
      <c r="RUN123" s="126"/>
      <c r="RUO123" s="126"/>
      <c r="RUP123" s="126"/>
      <c r="RUQ123" s="126"/>
      <c r="RUR123" s="126"/>
      <c r="RUS123" s="126"/>
      <c r="RUT123" s="126"/>
      <c r="RUU123" s="126"/>
      <c r="RUV123" s="126"/>
      <c r="RUW123" s="126"/>
      <c r="RUX123" s="126"/>
      <c r="RUY123" s="126"/>
      <c r="RUZ123" s="126"/>
      <c r="RVA123" s="126"/>
      <c r="RVB123" s="126"/>
      <c r="RVC123" s="126"/>
      <c r="RVD123" s="126"/>
      <c r="RVE123" s="126"/>
      <c r="RVF123" s="126"/>
      <c r="RVG123" s="126"/>
      <c r="RVH123" s="126"/>
      <c r="RVI123" s="126"/>
      <c r="RVJ123" s="126"/>
      <c r="RVK123" s="126"/>
      <c r="RVL123" s="126"/>
      <c r="RVM123" s="126"/>
      <c r="RVN123" s="126"/>
      <c r="RVO123" s="126"/>
      <c r="RVP123" s="126"/>
      <c r="RVQ123" s="126"/>
      <c r="RVR123" s="126"/>
      <c r="RVS123" s="126"/>
      <c r="RVT123" s="126"/>
      <c r="RVU123" s="126"/>
      <c r="RVV123" s="126"/>
      <c r="RVW123" s="126"/>
      <c r="RVX123" s="126"/>
      <c r="RVY123" s="126"/>
      <c r="RVZ123" s="126"/>
      <c r="RWA123" s="126"/>
      <c r="RWB123" s="126"/>
      <c r="RWC123" s="126"/>
      <c r="RWD123" s="126"/>
      <c r="RWE123" s="126"/>
      <c r="RWF123" s="126"/>
      <c r="RWG123" s="126"/>
      <c r="RWH123" s="126"/>
      <c r="RWI123" s="126"/>
      <c r="RWJ123" s="126"/>
      <c r="RWK123" s="126"/>
      <c r="RWL123" s="126"/>
      <c r="RWM123" s="126"/>
      <c r="RWN123" s="126"/>
      <c r="RWO123" s="126"/>
      <c r="RWP123" s="126"/>
      <c r="RWQ123" s="126"/>
      <c r="RWR123" s="126"/>
      <c r="RWS123" s="126"/>
      <c r="RWT123" s="126"/>
      <c r="RWU123" s="126"/>
      <c r="RWV123" s="126"/>
      <c r="RWW123" s="126"/>
      <c r="RWX123" s="126"/>
      <c r="RWY123" s="126"/>
      <c r="RWZ123" s="126"/>
      <c r="RXA123" s="126"/>
      <c r="RXB123" s="126"/>
      <c r="RXC123" s="126"/>
      <c r="RXD123" s="126"/>
      <c r="RXE123" s="126"/>
      <c r="RXF123" s="126"/>
      <c r="RXG123" s="126"/>
      <c r="RXH123" s="126"/>
      <c r="RXI123" s="126"/>
      <c r="RXJ123" s="126"/>
      <c r="RXK123" s="126"/>
      <c r="RXL123" s="126"/>
      <c r="RXM123" s="126"/>
      <c r="RXN123" s="126"/>
      <c r="RXO123" s="126"/>
      <c r="RXP123" s="126"/>
      <c r="RXQ123" s="126"/>
      <c r="RXR123" s="126"/>
      <c r="RXS123" s="126"/>
      <c r="RXT123" s="126"/>
      <c r="RXU123" s="126"/>
      <c r="RXV123" s="126"/>
      <c r="RXW123" s="126"/>
      <c r="RXX123" s="126"/>
      <c r="RXY123" s="126"/>
      <c r="RXZ123" s="126"/>
      <c r="RYA123" s="126"/>
      <c r="RYB123" s="126"/>
      <c r="RYC123" s="126"/>
      <c r="RYD123" s="126"/>
      <c r="RYE123" s="126"/>
      <c r="RYF123" s="126"/>
      <c r="RYG123" s="126"/>
      <c r="RYH123" s="126"/>
      <c r="RYI123" s="126"/>
      <c r="RYJ123" s="126"/>
      <c r="RYK123" s="126"/>
      <c r="RYL123" s="126"/>
      <c r="RYM123" s="126"/>
      <c r="RYN123" s="126"/>
      <c r="RYO123" s="126"/>
      <c r="RYP123" s="126"/>
      <c r="RYQ123" s="126"/>
      <c r="RYR123" s="126"/>
      <c r="RYS123" s="126"/>
      <c r="RYT123" s="126"/>
      <c r="RYU123" s="126"/>
      <c r="RYV123" s="126"/>
      <c r="RYW123" s="126"/>
      <c r="RYX123" s="126"/>
      <c r="RYY123" s="126"/>
      <c r="RYZ123" s="126"/>
      <c r="RZA123" s="126"/>
      <c r="RZB123" s="126"/>
      <c r="RZC123" s="126"/>
      <c r="RZD123" s="126"/>
      <c r="RZE123" s="126"/>
      <c r="RZF123" s="126"/>
      <c r="RZG123" s="126"/>
      <c r="RZH123" s="126"/>
      <c r="RZI123" s="126"/>
      <c r="RZJ123" s="126"/>
      <c r="RZK123" s="126"/>
      <c r="RZL123" s="126"/>
      <c r="RZM123" s="126"/>
      <c r="RZN123" s="126"/>
      <c r="RZO123" s="126"/>
      <c r="RZP123" s="126"/>
      <c r="RZQ123" s="126"/>
      <c r="RZR123" s="126"/>
      <c r="RZS123" s="126"/>
      <c r="RZT123" s="126"/>
      <c r="RZU123" s="126"/>
      <c r="RZV123" s="126"/>
      <c r="RZW123" s="126"/>
      <c r="RZX123" s="126"/>
      <c r="RZY123" s="126"/>
      <c r="RZZ123" s="126"/>
      <c r="SAA123" s="126"/>
      <c r="SAB123" s="126"/>
      <c r="SAC123" s="126"/>
      <c r="SAD123" s="126"/>
      <c r="SAE123" s="126"/>
      <c r="SAF123" s="126"/>
      <c r="SAG123" s="126"/>
      <c r="SAH123" s="126"/>
      <c r="SAI123" s="126"/>
      <c r="SAJ123" s="126"/>
      <c r="SAK123" s="126"/>
      <c r="SAL123" s="126"/>
      <c r="SAM123" s="126"/>
      <c r="SAN123" s="126"/>
      <c r="SAO123" s="126"/>
      <c r="SAP123" s="126"/>
      <c r="SAQ123" s="126"/>
      <c r="SAR123" s="126"/>
      <c r="SAS123" s="126"/>
      <c r="SAT123" s="126"/>
      <c r="SAU123" s="126"/>
      <c r="SAV123" s="126"/>
      <c r="SAW123" s="126"/>
      <c r="SAX123" s="126"/>
      <c r="SAY123" s="126"/>
      <c r="SAZ123" s="126"/>
      <c r="SBA123" s="126"/>
      <c r="SBB123" s="126"/>
      <c r="SBC123" s="126"/>
      <c r="SBD123" s="126"/>
      <c r="SBE123" s="126"/>
      <c r="SBF123" s="126"/>
      <c r="SBG123" s="126"/>
      <c r="SBH123" s="126"/>
      <c r="SBI123" s="126"/>
      <c r="SBJ123" s="126"/>
      <c r="SBK123" s="126"/>
      <c r="SBL123" s="126"/>
      <c r="SBM123" s="126"/>
      <c r="SBN123" s="126"/>
      <c r="SBO123" s="126"/>
      <c r="SBP123" s="126"/>
      <c r="SBQ123" s="126"/>
      <c r="SBR123" s="126"/>
      <c r="SBS123" s="126"/>
      <c r="SBT123" s="126"/>
      <c r="SBU123" s="126"/>
      <c r="SBV123" s="126"/>
      <c r="SBW123" s="126"/>
      <c r="SBX123" s="126"/>
      <c r="SBY123" s="126"/>
      <c r="SBZ123" s="126"/>
      <c r="SCA123" s="126"/>
      <c r="SCB123" s="126"/>
      <c r="SCC123" s="126"/>
      <c r="SCD123" s="126"/>
      <c r="SCE123" s="126"/>
      <c r="SCF123" s="126"/>
      <c r="SCG123" s="126"/>
      <c r="SCH123" s="126"/>
      <c r="SCI123" s="126"/>
      <c r="SCJ123" s="126"/>
      <c r="SCK123" s="126"/>
      <c r="SCL123" s="126"/>
      <c r="SCM123" s="126"/>
      <c r="SCN123" s="126"/>
      <c r="SCO123" s="126"/>
      <c r="SCP123" s="126"/>
      <c r="SCQ123" s="126"/>
      <c r="SCR123" s="126"/>
      <c r="SCS123" s="126"/>
      <c r="SCT123" s="126"/>
      <c r="SCU123" s="126"/>
      <c r="SCV123" s="126"/>
      <c r="SCW123" s="126"/>
      <c r="SCX123" s="126"/>
      <c r="SCY123" s="126"/>
      <c r="SCZ123" s="126"/>
      <c r="SDA123" s="126"/>
      <c r="SDB123" s="126"/>
      <c r="SDC123" s="126"/>
      <c r="SDD123" s="126"/>
      <c r="SDE123" s="126"/>
      <c r="SDF123" s="126"/>
      <c r="SDG123" s="126"/>
      <c r="SDH123" s="126"/>
      <c r="SDI123" s="126"/>
      <c r="SDJ123" s="126"/>
      <c r="SDK123" s="126"/>
      <c r="SDL123" s="126"/>
      <c r="SDM123" s="126"/>
      <c r="SDN123" s="126"/>
      <c r="SDO123" s="126"/>
      <c r="SDP123" s="126"/>
      <c r="SDQ123" s="126"/>
      <c r="SDR123" s="126"/>
      <c r="SDS123" s="126"/>
      <c r="SDT123" s="126"/>
      <c r="SDU123" s="126"/>
      <c r="SDV123" s="126"/>
      <c r="SDW123" s="126"/>
      <c r="SDX123" s="126"/>
      <c r="SDY123" s="126"/>
      <c r="SDZ123" s="126"/>
      <c r="SEA123" s="126"/>
      <c r="SEB123" s="126"/>
      <c r="SEC123" s="126"/>
      <c r="SED123" s="126"/>
      <c r="SEE123" s="126"/>
      <c r="SEF123" s="126"/>
      <c r="SEG123" s="126"/>
      <c r="SEH123" s="126"/>
      <c r="SEI123" s="126"/>
      <c r="SEJ123" s="126"/>
      <c r="SEK123" s="126"/>
      <c r="SEL123" s="126"/>
      <c r="SEM123" s="126"/>
      <c r="SEN123" s="126"/>
      <c r="SEO123" s="126"/>
      <c r="SEP123" s="126"/>
      <c r="SEQ123" s="126"/>
      <c r="SER123" s="126"/>
      <c r="SES123" s="126"/>
      <c r="SET123" s="126"/>
      <c r="SEU123" s="126"/>
      <c r="SEV123" s="126"/>
      <c r="SEW123" s="126"/>
      <c r="SEX123" s="126"/>
      <c r="SEY123" s="126"/>
      <c r="SEZ123" s="126"/>
      <c r="SFA123" s="126"/>
      <c r="SFB123" s="126"/>
      <c r="SFC123" s="126"/>
      <c r="SFD123" s="126"/>
      <c r="SFE123" s="126"/>
      <c r="SFF123" s="126"/>
      <c r="SFG123" s="126"/>
      <c r="SFH123" s="126"/>
      <c r="SFI123" s="126"/>
      <c r="SFJ123" s="126"/>
      <c r="SFK123" s="126"/>
      <c r="SFL123" s="126"/>
      <c r="SFM123" s="126"/>
      <c r="SFN123" s="126"/>
      <c r="SFO123" s="126"/>
      <c r="SFP123" s="126"/>
      <c r="SFQ123" s="126"/>
      <c r="SFR123" s="126"/>
      <c r="SFS123" s="126"/>
      <c r="SFT123" s="126"/>
      <c r="SFU123" s="126"/>
      <c r="SFV123" s="126"/>
      <c r="SFW123" s="126"/>
      <c r="SFX123" s="126"/>
      <c r="SFY123" s="126"/>
      <c r="SFZ123" s="126"/>
      <c r="SGA123" s="126"/>
      <c r="SGB123" s="126"/>
      <c r="SGC123" s="126"/>
      <c r="SGD123" s="126"/>
      <c r="SGE123" s="126"/>
      <c r="SGF123" s="126"/>
      <c r="SGG123" s="126"/>
      <c r="SGH123" s="126"/>
      <c r="SGI123" s="126"/>
      <c r="SGJ123" s="126"/>
      <c r="SGK123" s="126"/>
      <c r="SGL123" s="126"/>
      <c r="SGM123" s="126"/>
      <c r="SGN123" s="126"/>
      <c r="SGO123" s="126"/>
      <c r="SGP123" s="126"/>
      <c r="SGQ123" s="126"/>
      <c r="SGR123" s="126"/>
      <c r="SGS123" s="126"/>
      <c r="SGT123" s="126"/>
      <c r="SGU123" s="126"/>
      <c r="SGV123" s="126"/>
      <c r="SGW123" s="126"/>
      <c r="SGX123" s="126"/>
      <c r="SGY123" s="126"/>
      <c r="SGZ123" s="126"/>
      <c r="SHA123" s="126"/>
      <c r="SHB123" s="126"/>
      <c r="SHC123" s="126"/>
      <c r="SHD123" s="126"/>
      <c r="SHE123" s="126"/>
      <c r="SHF123" s="126"/>
      <c r="SHG123" s="126"/>
      <c r="SHH123" s="126"/>
      <c r="SHI123" s="126"/>
      <c r="SHJ123" s="126"/>
      <c r="SHK123" s="126"/>
      <c r="SHL123" s="126"/>
      <c r="SHM123" s="126"/>
      <c r="SHN123" s="126"/>
      <c r="SHO123" s="126"/>
      <c r="SHP123" s="126"/>
      <c r="SHQ123" s="126"/>
      <c r="SHR123" s="126"/>
      <c r="SHS123" s="126"/>
      <c r="SHT123" s="126"/>
      <c r="SHU123" s="126"/>
      <c r="SHV123" s="126"/>
      <c r="SHW123" s="126"/>
      <c r="SHX123" s="126"/>
      <c r="SHY123" s="126"/>
      <c r="SHZ123" s="126"/>
      <c r="SIA123" s="126"/>
      <c r="SIB123" s="126"/>
      <c r="SIC123" s="126"/>
      <c r="SID123" s="126"/>
      <c r="SIE123" s="126"/>
      <c r="SIF123" s="126"/>
      <c r="SIG123" s="126"/>
      <c r="SIH123" s="126"/>
      <c r="SII123" s="126"/>
      <c r="SIJ123" s="126"/>
      <c r="SIK123" s="126"/>
      <c r="SIL123" s="126"/>
      <c r="SIM123" s="126"/>
      <c r="SIN123" s="126"/>
      <c r="SIO123" s="126"/>
      <c r="SIP123" s="126"/>
      <c r="SIQ123" s="126"/>
      <c r="SIR123" s="126"/>
      <c r="SIS123" s="126"/>
      <c r="SIT123" s="126"/>
      <c r="SIU123" s="126"/>
      <c r="SIV123" s="126"/>
      <c r="SIW123" s="126"/>
      <c r="SIX123" s="126"/>
      <c r="SIY123" s="126"/>
      <c r="SIZ123" s="126"/>
      <c r="SJA123" s="126"/>
      <c r="SJB123" s="126"/>
      <c r="SJC123" s="126"/>
      <c r="SJD123" s="126"/>
      <c r="SJE123" s="126"/>
      <c r="SJF123" s="126"/>
      <c r="SJG123" s="126"/>
      <c r="SJH123" s="126"/>
      <c r="SJI123" s="126"/>
      <c r="SJJ123" s="126"/>
      <c r="SJK123" s="126"/>
      <c r="SJL123" s="126"/>
      <c r="SJM123" s="126"/>
      <c r="SJN123" s="126"/>
      <c r="SJO123" s="126"/>
      <c r="SJP123" s="126"/>
      <c r="SJQ123" s="126"/>
      <c r="SJR123" s="126"/>
      <c r="SJS123" s="126"/>
      <c r="SJT123" s="126"/>
      <c r="SJU123" s="126"/>
      <c r="SJV123" s="126"/>
      <c r="SJW123" s="126"/>
      <c r="SJX123" s="126"/>
      <c r="SJY123" s="126"/>
      <c r="SJZ123" s="126"/>
      <c r="SKA123" s="126"/>
      <c r="SKB123" s="126"/>
      <c r="SKC123" s="126"/>
      <c r="SKD123" s="126"/>
      <c r="SKE123" s="126"/>
      <c r="SKF123" s="126"/>
      <c r="SKG123" s="126"/>
      <c r="SKH123" s="126"/>
      <c r="SKI123" s="126"/>
      <c r="SKJ123" s="126"/>
      <c r="SKK123" s="126"/>
      <c r="SKL123" s="126"/>
      <c r="SKM123" s="126"/>
      <c r="SKN123" s="126"/>
      <c r="SKO123" s="126"/>
      <c r="SKP123" s="126"/>
      <c r="SKQ123" s="126"/>
      <c r="SKR123" s="126"/>
      <c r="SKS123" s="126"/>
      <c r="SKT123" s="126"/>
      <c r="SKU123" s="126"/>
      <c r="SKV123" s="126"/>
      <c r="SKW123" s="126"/>
      <c r="SKX123" s="126"/>
      <c r="SKY123" s="126"/>
      <c r="SKZ123" s="126"/>
      <c r="SLA123" s="126"/>
      <c r="SLB123" s="126"/>
      <c r="SLC123" s="126"/>
      <c r="SLD123" s="126"/>
      <c r="SLE123" s="126"/>
      <c r="SLF123" s="126"/>
      <c r="SLG123" s="126"/>
      <c r="SLH123" s="126"/>
      <c r="SLI123" s="126"/>
      <c r="SLJ123" s="126"/>
      <c r="SLK123" s="126"/>
      <c r="SLL123" s="126"/>
      <c r="SLM123" s="126"/>
      <c r="SLN123" s="126"/>
      <c r="SLO123" s="126"/>
      <c r="SLP123" s="126"/>
      <c r="SLQ123" s="126"/>
      <c r="SLR123" s="126"/>
      <c r="SLS123" s="126"/>
      <c r="SLT123" s="126"/>
      <c r="SLU123" s="126"/>
      <c r="SLV123" s="126"/>
      <c r="SLW123" s="126"/>
      <c r="SLX123" s="126"/>
      <c r="SLY123" s="126"/>
      <c r="SLZ123" s="126"/>
      <c r="SMA123" s="126"/>
      <c r="SMB123" s="126"/>
      <c r="SMC123" s="126"/>
      <c r="SMD123" s="126"/>
      <c r="SME123" s="126"/>
      <c r="SMF123" s="126"/>
      <c r="SMG123" s="126"/>
      <c r="SMH123" s="126"/>
      <c r="SMI123" s="126"/>
      <c r="SMJ123" s="126"/>
      <c r="SMK123" s="126"/>
      <c r="SML123" s="126"/>
      <c r="SMM123" s="126"/>
      <c r="SMN123" s="126"/>
      <c r="SMO123" s="126"/>
      <c r="SMP123" s="126"/>
      <c r="SMQ123" s="126"/>
      <c r="SMR123" s="126"/>
      <c r="SMS123" s="126"/>
      <c r="SMT123" s="126"/>
      <c r="SMU123" s="126"/>
      <c r="SMV123" s="126"/>
      <c r="SMW123" s="126"/>
      <c r="SMX123" s="126"/>
      <c r="SMY123" s="126"/>
      <c r="SMZ123" s="126"/>
      <c r="SNA123" s="126"/>
      <c r="SNB123" s="126"/>
      <c r="SNC123" s="126"/>
      <c r="SND123" s="126"/>
      <c r="SNE123" s="126"/>
      <c r="SNF123" s="126"/>
      <c r="SNG123" s="126"/>
      <c r="SNH123" s="126"/>
      <c r="SNI123" s="126"/>
      <c r="SNJ123" s="126"/>
      <c r="SNK123" s="126"/>
      <c r="SNL123" s="126"/>
      <c r="SNM123" s="126"/>
      <c r="SNN123" s="126"/>
      <c r="SNO123" s="126"/>
      <c r="SNP123" s="126"/>
      <c r="SNQ123" s="126"/>
      <c r="SNR123" s="126"/>
      <c r="SNS123" s="126"/>
      <c r="SNT123" s="126"/>
      <c r="SNU123" s="126"/>
      <c r="SNV123" s="126"/>
      <c r="SNW123" s="126"/>
      <c r="SNX123" s="126"/>
      <c r="SNY123" s="126"/>
      <c r="SNZ123" s="126"/>
      <c r="SOA123" s="126"/>
      <c r="SOB123" s="126"/>
      <c r="SOC123" s="126"/>
      <c r="SOD123" s="126"/>
      <c r="SOE123" s="126"/>
      <c r="SOF123" s="126"/>
      <c r="SOG123" s="126"/>
      <c r="SOH123" s="126"/>
      <c r="SOI123" s="126"/>
      <c r="SOJ123" s="126"/>
      <c r="SOK123" s="126"/>
      <c r="SOL123" s="126"/>
      <c r="SOM123" s="126"/>
      <c r="SON123" s="126"/>
      <c r="SOO123" s="126"/>
      <c r="SOP123" s="126"/>
      <c r="SOQ123" s="126"/>
      <c r="SOR123" s="126"/>
      <c r="SOS123" s="126"/>
      <c r="SOT123" s="126"/>
      <c r="SOU123" s="126"/>
      <c r="SOV123" s="126"/>
      <c r="SOW123" s="126"/>
      <c r="SOX123" s="126"/>
      <c r="SOY123" s="126"/>
      <c r="SOZ123" s="126"/>
      <c r="SPA123" s="126"/>
      <c r="SPB123" s="126"/>
      <c r="SPC123" s="126"/>
      <c r="SPD123" s="126"/>
      <c r="SPE123" s="126"/>
      <c r="SPF123" s="126"/>
      <c r="SPG123" s="126"/>
      <c r="SPH123" s="126"/>
      <c r="SPI123" s="126"/>
      <c r="SPJ123" s="126"/>
      <c r="SPK123" s="126"/>
      <c r="SPL123" s="126"/>
      <c r="SPM123" s="126"/>
      <c r="SPN123" s="126"/>
      <c r="SPO123" s="126"/>
      <c r="SPP123" s="126"/>
      <c r="SPQ123" s="126"/>
      <c r="SPR123" s="126"/>
      <c r="SPS123" s="126"/>
      <c r="SPT123" s="126"/>
      <c r="SPU123" s="126"/>
      <c r="SPV123" s="126"/>
      <c r="SPW123" s="126"/>
      <c r="SPX123" s="126"/>
      <c r="SPY123" s="126"/>
      <c r="SPZ123" s="126"/>
      <c r="SQA123" s="126"/>
      <c r="SQB123" s="126"/>
      <c r="SQC123" s="126"/>
      <c r="SQD123" s="126"/>
      <c r="SQE123" s="126"/>
      <c r="SQF123" s="126"/>
      <c r="SQG123" s="126"/>
      <c r="SQH123" s="126"/>
      <c r="SQI123" s="126"/>
      <c r="SQJ123" s="126"/>
      <c r="SQK123" s="126"/>
      <c r="SQL123" s="126"/>
      <c r="SQM123" s="126"/>
      <c r="SQN123" s="126"/>
      <c r="SQO123" s="126"/>
      <c r="SQP123" s="126"/>
      <c r="SQQ123" s="126"/>
      <c r="SQR123" s="126"/>
      <c r="SQS123" s="126"/>
      <c r="SQT123" s="126"/>
      <c r="SQU123" s="126"/>
      <c r="SQV123" s="126"/>
      <c r="SQW123" s="126"/>
      <c r="SQX123" s="126"/>
      <c r="SQY123" s="126"/>
      <c r="SQZ123" s="126"/>
      <c r="SRA123" s="126"/>
      <c r="SRB123" s="126"/>
      <c r="SRC123" s="126"/>
      <c r="SRD123" s="126"/>
      <c r="SRE123" s="126"/>
      <c r="SRF123" s="126"/>
      <c r="SRG123" s="126"/>
      <c r="SRH123" s="126"/>
      <c r="SRI123" s="126"/>
      <c r="SRJ123" s="126"/>
      <c r="SRK123" s="126"/>
      <c r="SRL123" s="126"/>
      <c r="SRM123" s="126"/>
      <c r="SRN123" s="126"/>
      <c r="SRO123" s="126"/>
      <c r="SRP123" s="126"/>
      <c r="SRQ123" s="126"/>
      <c r="SRR123" s="126"/>
      <c r="SRS123" s="126"/>
      <c r="SRT123" s="126"/>
      <c r="SRU123" s="126"/>
      <c r="SRV123" s="126"/>
      <c r="SRW123" s="126"/>
      <c r="SRX123" s="126"/>
      <c r="SRY123" s="126"/>
      <c r="SRZ123" s="126"/>
      <c r="SSA123" s="126"/>
      <c r="SSB123" s="126"/>
      <c r="SSC123" s="126"/>
      <c r="SSD123" s="126"/>
      <c r="SSE123" s="126"/>
      <c r="SSF123" s="126"/>
      <c r="SSG123" s="126"/>
      <c r="SSH123" s="126"/>
      <c r="SSI123" s="126"/>
      <c r="SSJ123" s="126"/>
      <c r="SSK123" s="126"/>
      <c r="SSL123" s="126"/>
      <c r="SSM123" s="126"/>
      <c r="SSN123" s="126"/>
      <c r="SSO123" s="126"/>
      <c r="SSP123" s="126"/>
      <c r="SSQ123" s="126"/>
      <c r="SSR123" s="126"/>
      <c r="SSS123" s="126"/>
      <c r="SST123" s="126"/>
      <c r="SSU123" s="126"/>
      <c r="SSV123" s="126"/>
      <c r="SSW123" s="126"/>
      <c r="SSX123" s="126"/>
      <c r="SSY123" s="126"/>
      <c r="SSZ123" s="126"/>
      <c r="STA123" s="126"/>
      <c r="STB123" s="126"/>
      <c r="STC123" s="126"/>
      <c r="STD123" s="126"/>
      <c r="STE123" s="126"/>
      <c r="STF123" s="126"/>
      <c r="STG123" s="126"/>
      <c r="STH123" s="126"/>
      <c r="STI123" s="126"/>
      <c r="STJ123" s="126"/>
      <c r="STK123" s="126"/>
      <c r="STL123" s="126"/>
      <c r="STM123" s="126"/>
      <c r="STN123" s="126"/>
      <c r="STO123" s="126"/>
      <c r="STP123" s="126"/>
      <c r="STQ123" s="126"/>
      <c r="STR123" s="126"/>
      <c r="STS123" s="126"/>
      <c r="STT123" s="126"/>
      <c r="STU123" s="126"/>
      <c r="STV123" s="126"/>
      <c r="STW123" s="126"/>
      <c r="STX123" s="126"/>
      <c r="STY123" s="126"/>
      <c r="STZ123" s="126"/>
      <c r="SUA123" s="126"/>
      <c r="SUB123" s="126"/>
      <c r="SUC123" s="126"/>
      <c r="SUD123" s="126"/>
      <c r="SUE123" s="126"/>
      <c r="SUF123" s="126"/>
      <c r="SUG123" s="126"/>
      <c r="SUH123" s="126"/>
      <c r="SUI123" s="126"/>
      <c r="SUJ123" s="126"/>
      <c r="SUK123" s="126"/>
      <c r="SUL123" s="126"/>
      <c r="SUM123" s="126"/>
      <c r="SUN123" s="126"/>
      <c r="SUO123" s="126"/>
      <c r="SUP123" s="126"/>
      <c r="SUQ123" s="126"/>
      <c r="SUR123" s="126"/>
      <c r="SUS123" s="126"/>
      <c r="SUT123" s="126"/>
      <c r="SUU123" s="126"/>
      <c r="SUV123" s="126"/>
      <c r="SUW123" s="126"/>
      <c r="SUX123" s="126"/>
      <c r="SUY123" s="126"/>
      <c r="SUZ123" s="126"/>
      <c r="SVA123" s="126"/>
      <c r="SVB123" s="126"/>
      <c r="SVC123" s="126"/>
      <c r="SVD123" s="126"/>
      <c r="SVE123" s="126"/>
      <c r="SVF123" s="126"/>
      <c r="SVG123" s="126"/>
      <c r="SVH123" s="126"/>
      <c r="SVI123" s="126"/>
      <c r="SVJ123" s="126"/>
      <c r="SVK123" s="126"/>
      <c r="SVL123" s="126"/>
      <c r="SVM123" s="126"/>
      <c r="SVN123" s="126"/>
      <c r="SVO123" s="126"/>
      <c r="SVP123" s="126"/>
      <c r="SVQ123" s="126"/>
      <c r="SVR123" s="126"/>
      <c r="SVS123" s="126"/>
      <c r="SVT123" s="126"/>
      <c r="SVU123" s="126"/>
      <c r="SVV123" s="126"/>
      <c r="SVW123" s="126"/>
      <c r="SVX123" s="126"/>
      <c r="SVY123" s="126"/>
      <c r="SVZ123" s="126"/>
      <c r="SWA123" s="126"/>
      <c r="SWB123" s="126"/>
      <c r="SWC123" s="126"/>
      <c r="SWD123" s="126"/>
      <c r="SWE123" s="126"/>
      <c r="SWF123" s="126"/>
      <c r="SWG123" s="126"/>
      <c r="SWH123" s="126"/>
      <c r="SWI123" s="126"/>
      <c r="SWJ123" s="126"/>
      <c r="SWK123" s="126"/>
      <c r="SWL123" s="126"/>
      <c r="SWM123" s="126"/>
      <c r="SWN123" s="126"/>
      <c r="SWO123" s="126"/>
      <c r="SWP123" s="126"/>
      <c r="SWQ123" s="126"/>
      <c r="SWR123" s="126"/>
      <c r="SWS123" s="126"/>
      <c r="SWT123" s="126"/>
      <c r="SWU123" s="126"/>
      <c r="SWV123" s="126"/>
      <c r="SWW123" s="126"/>
      <c r="SWX123" s="126"/>
      <c r="SWY123" s="126"/>
      <c r="SWZ123" s="126"/>
      <c r="SXA123" s="126"/>
      <c r="SXB123" s="126"/>
      <c r="SXC123" s="126"/>
      <c r="SXD123" s="126"/>
      <c r="SXE123" s="126"/>
      <c r="SXF123" s="126"/>
      <c r="SXG123" s="126"/>
      <c r="SXH123" s="126"/>
      <c r="SXI123" s="126"/>
      <c r="SXJ123" s="126"/>
      <c r="SXK123" s="126"/>
      <c r="SXL123" s="126"/>
      <c r="SXM123" s="126"/>
      <c r="SXN123" s="126"/>
      <c r="SXO123" s="126"/>
      <c r="SXP123" s="126"/>
      <c r="SXQ123" s="126"/>
      <c r="SXR123" s="126"/>
      <c r="SXS123" s="126"/>
      <c r="SXT123" s="126"/>
      <c r="SXU123" s="126"/>
      <c r="SXV123" s="126"/>
      <c r="SXW123" s="126"/>
      <c r="SXX123" s="126"/>
      <c r="SXY123" s="126"/>
      <c r="SXZ123" s="126"/>
      <c r="SYA123" s="126"/>
      <c r="SYB123" s="126"/>
      <c r="SYC123" s="126"/>
      <c r="SYD123" s="126"/>
      <c r="SYE123" s="126"/>
      <c r="SYF123" s="126"/>
      <c r="SYG123" s="126"/>
      <c r="SYH123" s="126"/>
      <c r="SYI123" s="126"/>
      <c r="SYJ123" s="126"/>
      <c r="SYK123" s="126"/>
      <c r="SYL123" s="126"/>
      <c r="SYM123" s="126"/>
      <c r="SYN123" s="126"/>
      <c r="SYO123" s="126"/>
      <c r="SYP123" s="126"/>
      <c r="SYQ123" s="126"/>
      <c r="SYR123" s="126"/>
      <c r="SYS123" s="126"/>
      <c r="SYT123" s="126"/>
      <c r="SYU123" s="126"/>
      <c r="SYV123" s="126"/>
      <c r="SYW123" s="126"/>
      <c r="SYX123" s="126"/>
      <c r="SYY123" s="126"/>
      <c r="SYZ123" s="126"/>
      <c r="SZA123" s="126"/>
      <c r="SZB123" s="126"/>
      <c r="SZC123" s="126"/>
      <c r="SZD123" s="126"/>
      <c r="SZE123" s="126"/>
      <c r="SZF123" s="126"/>
      <c r="SZG123" s="126"/>
      <c r="SZH123" s="126"/>
      <c r="SZI123" s="126"/>
      <c r="SZJ123" s="126"/>
      <c r="SZK123" s="126"/>
      <c r="SZL123" s="126"/>
      <c r="SZM123" s="126"/>
      <c r="SZN123" s="126"/>
      <c r="SZO123" s="126"/>
      <c r="SZP123" s="126"/>
      <c r="SZQ123" s="126"/>
      <c r="SZR123" s="126"/>
      <c r="SZS123" s="126"/>
      <c r="SZT123" s="126"/>
      <c r="SZU123" s="126"/>
      <c r="SZV123" s="126"/>
      <c r="SZW123" s="126"/>
      <c r="SZX123" s="126"/>
      <c r="SZY123" s="126"/>
      <c r="SZZ123" s="126"/>
      <c r="TAA123" s="126"/>
      <c r="TAB123" s="126"/>
      <c r="TAC123" s="126"/>
      <c r="TAD123" s="126"/>
      <c r="TAE123" s="126"/>
      <c r="TAF123" s="126"/>
      <c r="TAG123" s="126"/>
      <c r="TAH123" s="126"/>
      <c r="TAI123" s="126"/>
      <c r="TAJ123" s="126"/>
      <c r="TAK123" s="126"/>
      <c r="TAL123" s="126"/>
      <c r="TAM123" s="126"/>
      <c r="TAN123" s="126"/>
      <c r="TAO123" s="126"/>
      <c r="TAP123" s="126"/>
      <c r="TAQ123" s="126"/>
      <c r="TAR123" s="126"/>
      <c r="TAS123" s="126"/>
      <c r="TAT123" s="126"/>
      <c r="TAU123" s="126"/>
      <c r="TAV123" s="126"/>
      <c r="TAW123" s="126"/>
      <c r="TAX123" s="126"/>
      <c r="TAY123" s="126"/>
      <c r="TAZ123" s="126"/>
      <c r="TBA123" s="126"/>
      <c r="TBB123" s="126"/>
      <c r="TBC123" s="126"/>
      <c r="TBD123" s="126"/>
      <c r="TBE123" s="126"/>
      <c r="TBF123" s="126"/>
      <c r="TBG123" s="126"/>
      <c r="TBH123" s="126"/>
      <c r="TBI123" s="126"/>
      <c r="TBJ123" s="126"/>
      <c r="TBK123" s="126"/>
      <c r="TBL123" s="126"/>
      <c r="TBM123" s="126"/>
      <c r="TBN123" s="126"/>
      <c r="TBO123" s="126"/>
      <c r="TBP123" s="126"/>
      <c r="TBQ123" s="126"/>
      <c r="TBR123" s="126"/>
      <c r="TBS123" s="126"/>
      <c r="TBT123" s="126"/>
      <c r="TBU123" s="126"/>
      <c r="TBV123" s="126"/>
      <c r="TBW123" s="126"/>
      <c r="TBX123" s="126"/>
      <c r="TBY123" s="126"/>
      <c r="TBZ123" s="126"/>
      <c r="TCA123" s="126"/>
      <c r="TCB123" s="126"/>
      <c r="TCC123" s="126"/>
      <c r="TCD123" s="126"/>
      <c r="TCE123" s="126"/>
      <c r="TCF123" s="126"/>
      <c r="TCG123" s="126"/>
      <c r="TCH123" s="126"/>
      <c r="TCI123" s="126"/>
      <c r="TCJ123" s="126"/>
      <c r="TCK123" s="126"/>
      <c r="TCL123" s="126"/>
      <c r="TCM123" s="126"/>
      <c r="TCN123" s="126"/>
      <c r="TCO123" s="126"/>
      <c r="TCP123" s="126"/>
      <c r="TCQ123" s="126"/>
      <c r="TCR123" s="126"/>
      <c r="TCS123" s="126"/>
      <c r="TCT123" s="126"/>
      <c r="TCU123" s="126"/>
      <c r="TCV123" s="126"/>
      <c r="TCW123" s="126"/>
      <c r="TCX123" s="126"/>
      <c r="TCY123" s="126"/>
      <c r="TCZ123" s="126"/>
      <c r="TDA123" s="126"/>
      <c r="TDB123" s="126"/>
      <c r="TDC123" s="126"/>
      <c r="TDD123" s="126"/>
      <c r="TDE123" s="126"/>
      <c r="TDF123" s="126"/>
      <c r="TDG123" s="126"/>
      <c r="TDH123" s="126"/>
      <c r="TDI123" s="126"/>
      <c r="TDJ123" s="126"/>
      <c r="TDK123" s="126"/>
      <c r="TDL123" s="126"/>
      <c r="TDM123" s="126"/>
      <c r="TDN123" s="126"/>
      <c r="TDO123" s="126"/>
      <c r="TDP123" s="126"/>
      <c r="TDQ123" s="126"/>
      <c r="TDR123" s="126"/>
      <c r="TDS123" s="126"/>
      <c r="TDT123" s="126"/>
      <c r="TDU123" s="126"/>
      <c r="TDV123" s="126"/>
      <c r="TDW123" s="126"/>
      <c r="TDX123" s="126"/>
      <c r="TDY123" s="126"/>
      <c r="TDZ123" s="126"/>
      <c r="TEA123" s="126"/>
      <c r="TEB123" s="126"/>
      <c r="TEC123" s="126"/>
      <c r="TED123" s="126"/>
      <c r="TEE123" s="126"/>
      <c r="TEF123" s="126"/>
      <c r="TEG123" s="126"/>
      <c r="TEH123" s="126"/>
      <c r="TEI123" s="126"/>
      <c r="TEJ123" s="126"/>
      <c r="TEK123" s="126"/>
      <c r="TEL123" s="126"/>
      <c r="TEM123" s="126"/>
      <c r="TEN123" s="126"/>
      <c r="TEO123" s="126"/>
      <c r="TEP123" s="126"/>
      <c r="TEQ123" s="126"/>
      <c r="TER123" s="126"/>
      <c r="TES123" s="126"/>
      <c r="TET123" s="126"/>
      <c r="TEU123" s="126"/>
      <c r="TEV123" s="126"/>
      <c r="TEW123" s="126"/>
      <c r="TEX123" s="126"/>
      <c r="TEY123" s="126"/>
      <c r="TEZ123" s="126"/>
      <c r="TFA123" s="126"/>
      <c r="TFB123" s="126"/>
      <c r="TFC123" s="126"/>
      <c r="TFD123" s="126"/>
      <c r="TFE123" s="126"/>
      <c r="TFF123" s="126"/>
      <c r="TFG123" s="126"/>
      <c r="TFH123" s="126"/>
      <c r="TFI123" s="126"/>
      <c r="TFJ123" s="126"/>
      <c r="TFK123" s="126"/>
      <c r="TFL123" s="126"/>
      <c r="TFM123" s="126"/>
      <c r="TFN123" s="126"/>
      <c r="TFO123" s="126"/>
      <c r="TFP123" s="126"/>
      <c r="TFQ123" s="126"/>
      <c r="TFR123" s="126"/>
      <c r="TFS123" s="126"/>
      <c r="TFT123" s="126"/>
      <c r="TFU123" s="126"/>
      <c r="TFV123" s="126"/>
      <c r="TFW123" s="126"/>
      <c r="TFX123" s="126"/>
      <c r="TFY123" s="126"/>
      <c r="TFZ123" s="126"/>
      <c r="TGA123" s="126"/>
      <c r="TGB123" s="126"/>
      <c r="TGC123" s="126"/>
      <c r="TGD123" s="126"/>
      <c r="TGE123" s="126"/>
      <c r="TGF123" s="126"/>
      <c r="TGG123" s="126"/>
      <c r="TGH123" s="126"/>
      <c r="TGI123" s="126"/>
      <c r="TGJ123" s="126"/>
      <c r="TGK123" s="126"/>
      <c r="TGL123" s="126"/>
      <c r="TGM123" s="126"/>
      <c r="TGN123" s="126"/>
      <c r="TGO123" s="126"/>
      <c r="TGP123" s="126"/>
      <c r="TGQ123" s="126"/>
      <c r="TGR123" s="126"/>
      <c r="TGS123" s="126"/>
      <c r="TGT123" s="126"/>
      <c r="TGU123" s="126"/>
      <c r="TGV123" s="126"/>
      <c r="TGW123" s="126"/>
      <c r="TGX123" s="126"/>
      <c r="TGY123" s="126"/>
      <c r="TGZ123" s="126"/>
      <c r="THA123" s="126"/>
      <c r="THB123" s="126"/>
      <c r="THC123" s="126"/>
      <c r="THD123" s="126"/>
      <c r="THE123" s="126"/>
      <c r="THF123" s="126"/>
      <c r="THG123" s="126"/>
      <c r="THH123" s="126"/>
      <c r="THI123" s="126"/>
      <c r="THJ123" s="126"/>
      <c r="THK123" s="126"/>
      <c r="THL123" s="126"/>
      <c r="THM123" s="126"/>
      <c r="THN123" s="126"/>
      <c r="THO123" s="126"/>
      <c r="THP123" s="126"/>
      <c r="THQ123" s="126"/>
      <c r="THR123" s="126"/>
      <c r="THS123" s="126"/>
      <c r="THT123" s="126"/>
      <c r="THU123" s="126"/>
      <c r="THV123" s="126"/>
      <c r="THW123" s="126"/>
      <c r="THX123" s="126"/>
      <c r="THY123" s="126"/>
      <c r="THZ123" s="126"/>
      <c r="TIA123" s="126"/>
      <c r="TIB123" s="126"/>
      <c r="TIC123" s="126"/>
      <c r="TID123" s="126"/>
      <c r="TIE123" s="126"/>
      <c r="TIF123" s="126"/>
      <c r="TIG123" s="126"/>
      <c r="TIH123" s="126"/>
      <c r="TII123" s="126"/>
      <c r="TIJ123" s="126"/>
      <c r="TIK123" s="126"/>
      <c r="TIL123" s="126"/>
      <c r="TIM123" s="126"/>
      <c r="TIN123" s="126"/>
      <c r="TIO123" s="126"/>
      <c r="TIP123" s="126"/>
      <c r="TIQ123" s="126"/>
      <c r="TIR123" s="126"/>
      <c r="TIS123" s="126"/>
      <c r="TIT123" s="126"/>
      <c r="TIU123" s="126"/>
      <c r="TIV123" s="126"/>
      <c r="TIW123" s="126"/>
      <c r="TIX123" s="126"/>
      <c r="TIY123" s="126"/>
      <c r="TIZ123" s="126"/>
      <c r="TJA123" s="126"/>
      <c r="TJB123" s="126"/>
      <c r="TJC123" s="126"/>
      <c r="TJD123" s="126"/>
      <c r="TJE123" s="126"/>
      <c r="TJF123" s="126"/>
      <c r="TJG123" s="126"/>
      <c r="TJH123" s="126"/>
      <c r="TJI123" s="126"/>
      <c r="TJJ123" s="126"/>
      <c r="TJK123" s="126"/>
      <c r="TJL123" s="126"/>
      <c r="TJM123" s="126"/>
      <c r="TJN123" s="126"/>
      <c r="TJO123" s="126"/>
      <c r="TJP123" s="126"/>
      <c r="TJQ123" s="126"/>
      <c r="TJR123" s="126"/>
      <c r="TJS123" s="126"/>
      <c r="TJT123" s="126"/>
      <c r="TJU123" s="126"/>
      <c r="TJV123" s="126"/>
      <c r="TJW123" s="126"/>
      <c r="TJX123" s="126"/>
      <c r="TJY123" s="126"/>
      <c r="TJZ123" s="126"/>
      <c r="TKA123" s="126"/>
      <c r="TKB123" s="126"/>
      <c r="TKC123" s="126"/>
      <c r="TKD123" s="126"/>
      <c r="TKE123" s="126"/>
      <c r="TKF123" s="126"/>
      <c r="TKG123" s="126"/>
      <c r="TKH123" s="126"/>
      <c r="TKI123" s="126"/>
      <c r="TKJ123" s="126"/>
      <c r="TKK123" s="126"/>
      <c r="TKL123" s="126"/>
      <c r="TKM123" s="126"/>
      <c r="TKN123" s="126"/>
      <c r="TKO123" s="126"/>
      <c r="TKP123" s="126"/>
      <c r="TKQ123" s="126"/>
      <c r="TKR123" s="126"/>
      <c r="TKS123" s="126"/>
      <c r="TKT123" s="126"/>
      <c r="TKU123" s="126"/>
      <c r="TKV123" s="126"/>
      <c r="TKW123" s="126"/>
      <c r="TKX123" s="126"/>
      <c r="TKY123" s="126"/>
      <c r="TKZ123" s="126"/>
      <c r="TLA123" s="126"/>
      <c r="TLB123" s="126"/>
      <c r="TLC123" s="126"/>
      <c r="TLD123" s="126"/>
      <c r="TLE123" s="126"/>
      <c r="TLF123" s="126"/>
      <c r="TLG123" s="126"/>
      <c r="TLH123" s="126"/>
      <c r="TLI123" s="126"/>
      <c r="TLJ123" s="126"/>
      <c r="TLK123" s="126"/>
      <c r="TLL123" s="126"/>
      <c r="TLM123" s="126"/>
      <c r="TLN123" s="126"/>
      <c r="TLO123" s="126"/>
      <c r="TLP123" s="126"/>
      <c r="TLQ123" s="126"/>
      <c r="TLR123" s="126"/>
      <c r="TLS123" s="126"/>
      <c r="TLT123" s="126"/>
      <c r="TLU123" s="126"/>
      <c r="TLV123" s="126"/>
      <c r="TLW123" s="126"/>
      <c r="TLX123" s="126"/>
      <c r="TLY123" s="126"/>
      <c r="TLZ123" s="126"/>
      <c r="TMA123" s="126"/>
      <c r="TMB123" s="126"/>
      <c r="TMC123" s="126"/>
      <c r="TMD123" s="126"/>
      <c r="TME123" s="126"/>
      <c r="TMF123" s="126"/>
      <c r="TMG123" s="126"/>
      <c r="TMH123" s="126"/>
      <c r="TMI123" s="126"/>
      <c r="TMJ123" s="126"/>
      <c r="TMK123" s="126"/>
      <c r="TML123" s="126"/>
      <c r="TMM123" s="126"/>
      <c r="TMN123" s="126"/>
      <c r="TMO123" s="126"/>
      <c r="TMP123" s="126"/>
      <c r="TMQ123" s="126"/>
      <c r="TMR123" s="126"/>
      <c r="TMS123" s="126"/>
      <c r="TMT123" s="126"/>
      <c r="TMU123" s="126"/>
      <c r="TMV123" s="126"/>
      <c r="TMW123" s="126"/>
      <c r="TMX123" s="126"/>
      <c r="TMY123" s="126"/>
      <c r="TMZ123" s="126"/>
      <c r="TNA123" s="126"/>
      <c r="TNB123" s="126"/>
      <c r="TNC123" s="126"/>
      <c r="TND123" s="126"/>
      <c r="TNE123" s="126"/>
      <c r="TNF123" s="126"/>
      <c r="TNG123" s="126"/>
      <c r="TNH123" s="126"/>
      <c r="TNI123" s="126"/>
      <c r="TNJ123" s="126"/>
      <c r="TNK123" s="126"/>
      <c r="TNL123" s="126"/>
      <c r="TNM123" s="126"/>
      <c r="TNN123" s="126"/>
      <c r="TNO123" s="126"/>
      <c r="TNP123" s="126"/>
      <c r="TNQ123" s="126"/>
      <c r="TNR123" s="126"/>
      <c r="TNS123" s="126"/>
      <c r="TNT123" s="126"/>
      <c r="TNU123" s="126"/>
      <c r="TNV123" s="126"/>
      <c r="TNW123" s="126"/>
      <c r="TNX123" s="126"/>
      <c r="TNY123" s="126"/>
      <c r="TNZ123" s="126"/>
      <c r="TOA123" s="126"/>
      <c r="TOB123" s="126"/>
      <c r="TOC123" s="126"/>
      <c r="TOD123" s="126"/>
      <c r="TOE123" s="126"/>
      <c r="TOF123" s="126"/>
      <c r="TOG123" s="126"/>
      <c r="TOH123" s="126"/>
      <c r="TOI123" s="126"/>
      <c r="TOJ123" s="126"/>
      <c r="TOK123" s="126"/>
      <c r="TOL123" s="126"/>
      <c r="TOM123" s="126"/>
      <c r="TON123" s="126"/>
      <c r="TOO123" s="126"/>
      <c r="TOP123" s="126"/>
      <c r="TOQ123" s="126"/>
      <c r="TOR123" s="126"/>
      <c r="TOS123" s="126"/>
      <c r="TOT123" s="126"/>
      <c r="TOU123" s="126"/>
      <c r="TOV123" s="126"/>
      <c r="TOW123" s="126"/>
      <c r="TOX123" s="126"/>
      <c r="TOY123" s="126"/>
      <c r="TOZ123" s="126"/>
      <c r="TPA123" s="126"/>
      <c r="TPB123" s="126"/>
      <c r="TPC123" s="126"/>
      <c r="TPD123" s="126"/>
      <c r="TPE123" s="126"/>
      <c r="TPF123" s="126"/>
      <c r="TPG123" s="126"/>
      <c r="TPH123" s="126"/>
      <c r="TPI123" s="126"/>
      <c r="TPJ123" s="126"/>
      <c r="TPK123" s="126"/>
      <c r="TPL123" s="126"/>
      <c r="TPM123" s="126"/>
      <c r="TPN123" s="126"/>
      <c r="TPO123" s="126"/>
      <c r="TPP123" s="126"/>
      <c r="TPQ123" s="126"/>
      <c r="TPR123" s="126"/>
      <c r="TPS123" s="126"/>
      <c r="TPT123" s="126"/>
      <c r="TPU123" s="126"/>
      <c r="TPV123" s="126"/>
      <c r="TPW123" s="126"/>
      <c r="TPX123" s="126"/>
      <c r="TPY123" s="126"/>
      <c r="TPZ123" s="126"/>
      <c r="TQA123" s="126"/>
      <c r="TQB123" s="126"/>
      <c r="TQC123" s="126"/>
      <c r="TQD123" s="126"/>
      <c r="TQE123" s="126"/>
      <c r="TQF123" s="126"/>
      <c r="TQG123" s="126"/>
      <c r="TQH123" s="126"/>
      <c r="TQI123" s="126"/>
      <c r="TQJ123" s="126"/>
      <c r="TQK123" s="126"/>
      <c r="TQL123" s="126"/>
      <c r="TQM123" s="126"/>
      <c r="TQN123" s="126"/>
      <c r="TQO123" s="126"/>
      <c r="TQP123" s="126"/>
      <c r="TQQ123" s="126"/>
      <c r="TQR123" s="126"/>
      <c r="TQS123" s="126"/>
      <c r="TQT123" s="126"/>
      <c r="TQU123" s="126"/>
      <c r="TQV123" s="126"/>
      <c r="TQW123" s="126"/>
      <c r="TQX123" s="126"/>
      <c r="TQY123" s="126"/>
      <c r="TQZ123" s="126"/>
      <c r="TRA123" s="126"/>
      <c r="TRB123" s="126"/>
      <c r="TRC123" s="126"/>
      <c r="TRD123" s="126"/>
      <c r="TRE123" s="126"/>
      <c r="TRF123" s="126"/>
      <c r="TRG123" s="126"/>
      <c r="TRH123" s="126"/>
      <c r="TRI123" s="126"/>
      <c r="TRJ123" s="126"/>
      <c r="TRK123" s="126"/>
      <c r="TRL123" s="126"/>
      <c r="TRM123" s="126"/>
      <c r="TRN123" s="126"/>
      <c r="TRO123" s="126"/>
      <c r="TRP123" s="126"/>
      <c r="TRQ123" s="126"/>
      <c r="TRR123" s="126"/>
      <c r="TRS123" s="126"/>
      <c r="TRT123" s="126"/>
      <c r="TRU123" s="126"/>
      <c r="TRV123" s="126"/>
      <c r="TRW123" s="126"/>
      <c r="TRX123" s="126"/>
      <c r="TRY123" s="126"/>
      <c r="TRZ123" s="126"/>
      <c r="TSA123" s="126"/>
      <c r="TSB123" s="126"/>
      <c r="TSC123" s="126"/>
      <c r="TSD123" s="126"/>
      <c r="TSE123" s="126"/>
      <c r="TSF123" s="126"/>
      <c r="TSG123" s="126"/>
      <c r="TSH123" s="126"/>
      <c r="TSI123" s="126"/>
      <c r="TSJ123" s="126"/>
      <c r="TSK123" s="126"/>
      <c r="TSL123" s="126"/>
      <c r="TSM123" s="126"/>
      <c r="TSN123" s="126"/>
      <c r="TSO123" s="126"/>
      <c r="TSP123" s="126"/>
      <c r="TSQ123" s="126"/>
      <c r="TSR123" s="126"/>
      <c r="TSS123" s="126"/>
      <c r="TST123" s="126"/>
      <c r="TSU123" s="126"/>
      <c r="TSV123" s="126"/>
      <c r="TSW123" s="126"/>
      <c r="TSX123" s="126"/>
      <c r="TSY123" s="126"/>
      <c r="TSZ123" s="126"/>
      <c r="TTA123" s="126"/>
      <c r="TTB123" s="126"/>
      <c r="TTC123" s="126"/>
      <c r="TTD123" s="126"/>
      <c r="TTE123" s="126"/>
      <c r="TTF123" s="126"/>
      <c r="TTG123" s="126"/>
      <c r="TTH123" s="126"/>
      <c r="TTI123" s="126"/>
      <c r="TTJ123" s="126"/>
      <c r="TTK123" s="126"/>
      <c r="TTL123" s="126"/>
      <c r="TTM123" s="126"/>
      <c r="TTN123" s="126"/>
      <c r="TTO123" s="126"/>
      <c r="TTP123" s="126"/>
      <c r="TTQ123" s="126"/>
      <c r="TTR123" s="126"/>
      <c r="TTS123" s="126"/>
      <c r="TTT123" s="126"/>
      <c r="TTU123" s="126"/>
      <c r="TTV123" s="126"/>
      <c r="TTW123" s="126"/>
      <c r="TTX123" s="126"/>
      <c r="TTY123" s="126"/>
      <c r="TTZ123" s="126"/>
      <c r="TUA123" s="126"/>
      <c r="TUB123" s="126"/>
      <c r="TUC123" s="126"/>
      <c r="TUD123" s="126"/>
      <c r="TUE123" s="126"/>
      <c r="TUF123" s="126"/>
      <c r="TUG123" s="126"/>
      <c r="TUH123" s="126"/>
      <c r="TUI123" s="126"/>
      <c r="TUJ123" s="126"/>
      <c r="TUK123" s="126"/>
      <c r="TUL123" s="126"/>
      <c r="TUM123" s="126"/>
      <c r="TUN123" s="126"/>
      <c r="TUO123" s="126"/>
      <c r="TUP123" s="126"/>
      <c r="TUQ123" s="126"/>
      <c r="TUR123" s="126"/>
      <c r="TUS123" s="126"/>
      <c r="TUT123" s="126"/>
      <c r="TUU123" s="126"/>
      <c r="TUV123" s="126"/>
      <c r="TUW123" s="126"/>
      <c r="TUX123" s="126"/>
      <c r="TUY123" s="126"/>
      <c r="TUZ123" s="126"/>
      <c r="TVA123" s="126"/>
      <c r="TVB123" s="126"/>
      <c r="TVC123" s="126"/>
      <c r="TVD123" s="126"/>
      <c r="TVE123" s="126"/>
      <c r="TVF123" s="126"/>
      <c r="TVG123" s="126"/>
      <c r="TVH123" s="126"/>
      <c r="TVI123" s="126"/>
      <c r="TVJ123" s="126"/>
      <c r="TVK123" s="126"/>
      <c r="TVL123" s="126"/>
      <c r="TVM123" s="126"/>
      <c r="TVN123" s="126"/>
      <c r="TVO123" s="126"/>
      <c r="TVP123" s="126"/>
      <c r="TVQ123" s="126"/>
      <c r="TVR123" s="126"/>
      <c r="TVS123" s="126"/>
      <c r="TVT123" s="126"/>
      <c r="TVU123" s="126"/>
      <c r="TVV123" s="126"/>
      <c r="TVW123" s="126"/>
      <c r="TVX123" s="126"/>
      <c r="TVY123" s="126"/>
      <c r="TVZ123" s="126"/>
      <c r="TWA123" s="126"/>
      <c r="TWB123" s="126"/>
      <c r="TWC123" s="126"/>
      <c r="TWD123" s="126"/>
      <c r="TWE123" s="126"/>
      <c r="TWF123" s="126"/>
      <c r="TWG123" s="126"/>
      <c r="TWH123" s="126"/>
      <c r="TWI123" s="126"/>
      <c r="TWJ123" s="126"/>
      <c r="TWK123" s="126"/>
      <c r="TWL123" s="126"/>
      <c r="TWM123" s="126"/>
      <c r="TWN123" s="126"/>
      <c r="TWO123" s="126"/>
      <c r="TWP123" s="126"/>
      <c r="TWQ123" s="126"/>
      <c r="TWR123" s="126"/>
      <c r="TWS123" s="126"/>
      <c r="TWT123" s="126"/>
      <c r="TWU123" s="126"/>
      <c r="TWV123" s="126"/>
      <c r="TWW123" s="126"/>
      <c r="TWX123" s="126"/>
      <c r="TWY123" s="126"/>
      <c r="TWZ123" s="126"/>
      <c r="TXA123" s="126"/>
      <c r="TXB123" s="126"/>
      <c r="TXC123" s="126"/>
      <c r="TXD123" s="126"/>
      <c r="TXE123" s="126"/>
      <c r="TXF123" s="126"/>
      <c r="TXG123" s="126"/>
      <c r="TXH123" s="126"/>
      <c r="TXI123" s="126"/>
      <c r="TXJ123" s="126"/>
      <c r="TXK123" s="126"/>
      <c r="TXL123" s="126"/>
      <c r="TXM123" s="126"/>
      <c r="TXN123" s="126"/>
      <c r="TXO123" s="126"/>
      <c r="TXP123" s="126"/>
      <c r="TXQ123" s="126"/>
      <c r="TXR123" s="126"/>
      <c r="TXS123" s="126"/>
      <c r="TXT123" s="126"/>
      <c r="TXU123" s="126"/>
      <c r="TXV123" s="126"/>
      <c r="TXW123" s="126"/>
      <c r="TXX123" s="126"/>
      <c r="TXY123" s="126"/>
      <c r="TXZ123" s="126"/>
      <c r="TYA123" s="126"/>
      <c r="TYB123" s="126"/>
      <c r="TYC123" s="126"/>
      <c r="TYD123" s="126"/>
      <c r="TYE123" s="126"/>
      <c r="TYF123" s="126"/>
      <c r="TYG123" s="126"/>
      <c r="TYH123" s="126"/>
      <c r="TYI123" s="126"/>
      <c r="TYJ123" s="126"/>
      <c r="TYK123" s="126"/>
      <c r="TYL123" s="126"/>
      <c r="TYM123" s="126"/>
      <c r="TYN123" s="126"/>
      <c r="TYO123" s="126"/>
      <c r="TYP123" s="126"/>
      <c r="TYQ123" s="126"/>
      <c r="TYR123" s="126"/>
      <c r="TYS123" s="126"/>
      <c r="TYT123" s="126"/>
      <c r="TYU123" s="126"/>
      <c r="TYV123" s="126"/>
      <c r="TYW123" s="126"/>
      <c r="TYX123" s="126"/>
      <c r="TYY123" s="126"/>
      <c r="TYZ123" s="126"/>
      <c r="TZA123" s="126"/>
      <c r="TZB123" s="126"/>
      <c r="TZC123" s="126"/>
      <c r="TZD123" s="126"/>
      <c r="TZE123" s="126"/>
      <c r="TZF123" s="126"/>
      <c r="TZG123" s="126"/>
      <c r="TZH123" s="126"/>
      <c r="TZI123" s="126"/>
      <c r="TZJ123" s="126"/>
      <c r="TZK123" s="126"/>
      <c r="TZL123" s="126"/>
      <c r="TZM123" s="126"/>
      <c r="TZN123" s="126"/>
      <c r="TZO123" s="126"/>
      <c r="TZP123" s="126"/>
      <c r="TZQ123" s="126"/>
      <c r="TZR123" s="126"/>
      <c r="TZS123" s="126"/>
      <c r="TZT123" s="126"/>
      <c r="TZU123" s="126"/>
      <c r="TZV123" s="126"/>
      <c r="TZW123" s="126"/>
      <c r="TZX123" s="126"/>
      <c r="TZY123" s="126"/>
      <c r="TZZ123" s="126"/>
      <c r="UAA123" s="126"/>
      <c r="UAB123" s="126"/>
      <c r="UAC123" s="126"/>
      <c r="UAD123" s="126"/>
      <c r="UAE123" s="126"/>
      <c r="UAF123" s="126"/>
      <c r="UAG123" s="126"/>
      <c r="UAH123" s="126"/>
      <c r="UAI123" s="126"/>
      <c r="UAJ123" s="126"/>
      <c r="UAK123" s="126"/>
      <c r="UAL123" s="126"/>
      <c r="UAM123" s="126"/>
      <c r="UAN123" s="126"/>
      <c r="UAO123" s="126"/>
      <c r="UAP123" s="126"/>
      <c r="UAQ123" s="126"/>
      <c r="UAR123" s="126"/>
      <c r="UAS123" s="126"/>
      <c r="UAT123" s="126"/>
      <c r="UAU123" s="126"/>
      <c r="UAV123" s="126"/>
      <c r="UAW123" s="126"/>
      <c r="UAX123" s="126"/>
      <c r="UAY123" s="126"/>
      <c r="UAZ123" s="126"/>
      <c r="UBA123" s="126"/>
      <c r="UBB123" s="126"/>
      <c r="UBC123" s="126"/>
      <c r="UBD123" s="126"/>
      <c r="UBE123" s="126"/>
      <c r="UBF123" s="126"/>
      <c r="UBG123" s="126"/>
      <c r="UBH123" s="126"/>
      <c r="UBI123" s="126"/>
      <c r="UBJ123" s="126"/>
      <c r="UBK123" s="126"/>
      <c r="UBL123" s="126"/>
      <c r="UBM123" s="126"/>
      <c r="UBN123" s="126"/>
      <c r="UBO123" s="126"/>
      <c r="UBP123" s="126"/>
      <c r="UBQ123" s="126"/>
      <c r="UBR123" s="126"/>
      <c r="UBS123" s="126"/>
      <c r="UBT123" s="126"/>
      <c r="UBU123" s="126"/>
      <c r="UBV123" s="126"/>
      <c r="UBW123" s="126"/>
      <c r="UBX123" s="126"/>
      <c r="UBY123" s="126"/>
      <c r="UBZ123" s="126"/>
      <c r="UCA123" s="126"/>
      <c r="UCB123" s="126"/>
      <c r="UCC123" s="126"/>
      <c r="UCD123" s="126"/>
      <c r="UCE123" s="126"/>
      <c r="UCF123" s="126"/>
      <c r="UCG123" s="126"/>
      <c r="UCH123" s="126"/>
      <c r="UCI123" s="126"/>
      <c r="UCJ123" s="126"/>
      <c r="UCK123" s="126"/>
      <c r="UCL123" s="126"/>
      <c r="UCM123" s="126"/>
      <c r="UCN123" s="126"/>
      <c r="UCO123" s="126"/>
      <c r="UCP123" s="126"/>
      <c r="UCQ123" s="126"/>
      <c r="UCR123" s="126"/>
      <c r="UCS123" s="126"/>
      <c r="UCT123" s="126"/>
      <c r="UCU123" s="126"/>
      <c r="UCV123" s="126"/>
      <c r="UCW123" s="126"/>
      <c r="UCX123" s="126"/>
      <c r="UCY123" s="126"/>
      <c r="UCZ123" s="126"/>
      <c r="UDA123" s="126"/>
      <c r="UDB123" s="126"/>
      <c r="UDC123" s="126"/>
      <c r="UDD123" s="126"/>
      <c r="UDE123" s="126"/>
      <c r="UDF123" s="126"/>
      <c r="UDG123" s="126"/>
      <c r="UDH123" s="126"/>
      <c r="UDI123" s="126"/>
      <c r="UDJ123" s="126"/>
      <c r="UDK123" s="126"/>
      <c r="UDL123" s="126"/>
      <c r="UDM123" s="126"/>
      <c r="UDN123" s="126"/>
      <c r="UDO123" s="126"/>
      <c r="UDP123" s="126"/>
      <c r="UDQ123" s="126"/>
      <c r="UDR123" s="126"/>
      <c r="UDS123" s="126"/>
      <c r="UDT123" s="126"/>
      <c r="UDU123" s="126"/>
      <c r="UDV123" s="126"/>
      <c r="UDW123" s="126"/>
      <c r="UDX123" s="126"/>
      <c r="UDY123" s="126"/>
      <c r="UDZ123" s="126"/>
      <c r="UEA123" s="126"/>
      <c r="UEB123" s="126"/>
      <c r="UEC123" s="126"/>
      <c r="UED123" s="126"/>
      <c r="UEE123" s="126"/>
      <c r="UEF123" s="126"/>
      <c r="UEG123" s="126"/>
      <c r="UEH123" s="126"/>
      <c r="UEI123" s="126"/>
      <c r="UEJ123" s="126"/>
      <c r="UEK123" s="126"/>
      <c r="UEL123" s="126"/>
      <c r="UEM123" s="126"/>
      <c r="UEN123" s="126"/>
      <c r="UEO123" s="126"/>
      <c r="UEP123" s="126"/>
      <c r="UEQ123" s="126"/>
      <c r="UER123" s="126"/>
      <c r="UES123" s="126"/>
      <c r="UET123" s="126"/>
      <c r="UEU123" s="126"/>
      <c r="UEV123" s="126"/>
      <c r="UEW123" s="126"/>
      <c r="UEX123" s="126"/>
      <c r="UEY123" s="126"/>
      <c r="UEZ123" s="126"/>
      <c r="UFA123" s="126"/>
      <c r="UFB123" s="126"/>
      <c r="UFC123" s="126"/>
      <c r="UFD123" s="126"/>
      <c r="UFE123" s="126"/>
      <c r="UFF123" s="126"/>
      <c r="UFG123" s="126"/>
      <c r="UFH123" s="126"/>
      <c r="UFI123" s="126"/>
      <c r="UFJ123" s="126"/>
      <c r="UFK123" s="126"/>
      <c r="UFL123" s="126"/>
      <c r="UFM123" s="126"/>
      <c r="UFN123" s="126"/>
      <c r="UFO123" s="126"/>
      <c r="UFP123" s="126"/>
      <c r="UFQ123" s="126"/>
      <c r="UFR123" s="126"/>
      <c r="UFS123" s="126"/>
      <c r="UFT123" s="126"/>
      <c r="UFU123" s="126"/>
      <c r="UFV123" s="126"/>
      <c r="UFW123" s="126"/>
      <c r="UFX123" s="126"/>
      <c r="UFY123" s="126"/>
      <c r="UFZ123" s="126"/>
      <c r="UGA123" s="126"/>
      <c r="UGB123" s="126"/>
      <c r="UGC123" s="126"/>
      <c r="UGD123" s="126"/>
      <c r="UGE123" s="126"/>
      <c r="UGF123" s="126"/>
      <c r="UGG123" s="126"/>
      <c r="UGH123" s="126"/>
      <c r="UGI123" s="126"/>
      <c r="UGJ123" s="126"/>
      <c r="UGK123" s="126"/>
      <c r="UGL123" s="126"/>
      <c r="UGM123" s="126"/>
      <c r="UGN123" s="126"/>
      <c r="UGO123" s="126"/>
      <c r="UGP123" s="126"/>
      <c r="UGQ123" s="126"/>
      <c r="UGR123" s="126"/>
      <c r="UGS123" s="126"/>
      <c r="UGT123" s="126"/>
      <c r="UGU123" s="126"/>
      <c r="UGV123" s="126"/>
      <c r="UGW123" s="126"/>
      <c r="UGX123" s="126"/>
      <c r="UGY123" s="126"/>
      <c r="UGZ123" s="126"/>
      <c r="UHA123" s="126"/>
      <c r="UHB123" s="126"/>
      <c r="UHC123" s="126"/>
      <c r="UHD123" s="126"/>
      <c r="UHE123" s="126"/>
      <c r="UHF123" s="126"/>
      <c r="UHG123" s="126"/>
      <c r="UHH123" s="126"/>
      <c r="UHI123" s="126"/>
      <c r="UHJ123" s="126"/>
      <c r="UHK123" s="126"/>
      <c r="UHL123" s="126"/>
      <c r="UHM123" s="126"/>
      <c r="UHN123" s="126"/>
      <c r="UHO123" s="126"/>
      <c r="UHP123" s="126"/>
      <c r="UHQ123" s="126"/>
      <c r="UHR123" s="126"/>
      <c r="UHS123" s="126"/>
      <c r="UHT123" s="126"/>
      <c r="UHU123" s="126"/>
      <c r="UHV123" s="126"/>
      <c r="UHW123" s="126"/>
      <c r="UHX123" s="126"/>
      <c r="UHY123" s="126"/>
      <c r="UHZ123" s="126"/>
      <c r="UIA123" s="126"/>
      <c r="UIB123" s="126"/>
      <c r="UIC123" s="126"/>
      <c r="UID123" s="126"/>
      <c r="UIE123" s="126"/>
      <c r="UIF123" s="126"/>
      <c r="UIG123" s="126"/>
      <c r="UIH123" s="126"/>
      <c r="UII123" s="126"/>
      <c r="UIJ123" s="126"/>
      <c r="UIK123" s="126"/>
      <c r="UIL123" s="126"/>
      <c r="UIM123" s="126"/>
      <c r="UIN123" s="126"/>
      <c r="UIO123" s="126"/>
      <c r="UIP123" s="126"/>
      <c r="UIQ123" s="126"/>
      <c r="UIR123" s="126"/>
      <c r="UIS123" s="126"/>
      <c r="UIT123" s="126"/>
      <c r="UIU123" s="126"/>
      <c r="UIV123" s="126"/>
      <c r="UIW123" s="126"/>
      <c r="UIX123" s="126"/>
      <c r="UIY123" s="126"/>
      <c r="UIZ123" s="126"/>
      <c r="UJA123" s="126"/>
      <c r="UJB123" s="126"/>
      <c r="UJC123" s="126"/>
      <c r="UJD123" s="126"/>
      <c r="UJE123" s="126"/>
      <c r="UJF123" s="126"/>
      <c r="UJG123" s="126"/>
      <c r="UJH123" s="126"/>
      <c r="UJI123" s="126"/>
      <c r="UJJ123" s="126"/>
      <c r="UJK123" s="126"/>
      <c r="UJL123" s="126"/>
      <c r="UJM123" s="126"/>
      <c r="UJN123" s="126"/>
      <c r="UJO123" s="126"/>
      <c r="UJP123" s="126"/>
      <c r="UJQ123" s="126"/>
      <c r="UJR123" s="126"/>
      <c r="UJS123" s="126"/>
      <c r="UJT123" s="126"/>
      <c r="UJU123" s="126"/>
      <c r="UJV123" s="126"/>
      <c r="UJW123" s="126"/>
      <c r="UJX123" s="126"/>
      <c r="UJY123" s="126"/>
      <c r="UJZ123" s="126"/>
      <c r="UKA123" s="126"/>
      <c r="UKB123" s="126"/>
      <c r="UKC123" s="126"/>
      <c r="UKD123" s="126"/>
      <c r="UKE123" s="126"/>
      <c r="UKF123" s="126"/>
      <c r="UKG123" s="126"/>
      <c r="UKH123" s="126"/>
      <c r="UKI123" s="126"/>
      <c r="UKJ123" s="126"/>
      <c r="UKK123" s="126"/>
      <c r="UKL123" s="126"/>
      <c r="UKM123" s="126"/>
      <c r="UKN123" s="126"/>
      <c r="UKO123" s="126"/>
      <c r="UKP123" s="126"/>
      <c r="UKQ123" s="126"/>
      <c r="UKR123" s="126"/>
      <c r="UKS123" s="126"/>
      <c r="UKT123" s="126"/>
      <c r="UKU123" s="126"/>
      <c r="UKV123" s="126"/>
      <c r="UKW123" s="126"/>
      <c r="UKX123" s="126"/>
      <c r="UKY123" s="126"/>
      <c r="UKZ123" s="126"/>
      <c r="ULA123" s="126"/>
      <c r="ULB123" s="126"/>
      <c r="ULC123" s="126"/>
      <c r="ULD123" s="126"/>
      <c r="ULE123" s="126"/>
      <c r="ULF123" s="126"/>
      <c r="ULG123" s="126"/>
      <c r="ULH123" s="126"/>
      <c r="ULI123" s="126"/>
      <c r="ULJ123" s="126"/>
      <c r="ULK123" s="126"/>
      <c r="ULL123" s="126"/>
      <c r="ULM123" s="126"/>
      <c r="ULN123" s="126"/>
      <c r="ULO123" s="126"/>
      <c r="ULP123" s="126"/>
      <c r="ULQ123" s="126"/>
      <c r="ULR123" s="126"/>
      <c r="ULS123" s="126"/>
      <c r="ULT123" s="126"/>
      <c r="ULU123" s="126"/>
      <c r="ULV123" s="126"/>
      <c r="ULW123" s="126"/>
      <c r="ULX123" s="126"/>
      <c r="ULY123" s="126"/>
      <c r="ULZ123" s="126"/>
      <c r="UMA123" s="126"/>
      <c r="UMB123" s="126"/>
      <c r="UMC123" s="126"/>
      <c r="UMD123" s="126"/>
      <c r="UME123" s="126"/>
      <c r="UMF123" s="126"/>
      <c r="UMG123" s="126"/>
      <c r="UMH123" s="126"/>
      <c r="UMI123" s="126"/>
      <c r="UMJ123" s="126"/>
      <c r="UMK123" s="126"/>
      <c r="UML123" s="126"/>
      <c r="UMM123" s="126"/>
      <c r="UMN123" s="126"/>
      <c r="UMO123" s="126"/>
      <c r="UMP123" s="126"/>
      <c r="UMQ123" s="126"/>
      <c r="UMR123" s="126"/>
      <c r="UMS123" s="126"/>
      <c r="UMT123" s="126"/>
      <c r="UMU123" s="126"/>
      <c r="UMV123" s="126"/>
      <c r="UMW123" s="126"/>
      <c r="UMX123" s="126"/>
      <c r="UMY123" s="126"/>
      <c r="UMZ123" s="126"/>
      <c r="UNA123" s="126"/>
      <c r="UNB123" s="126"/>
      <c r="UNC123" s="126"/>
      <c r="UND123" s="126"/>
      <c r="UNE123" s="126"/>
      <c r="UNF123" s="126"/>
      <c r="UNG123" s="126"/>
      <c r="UNH123" s="126"/>
      <c r="UNI123" s="126"/>
      <c r="UNJ123" s="126"/>
      <c r="UNK123" s="126"/>
      <c r="UNL123" s="126"/>
      <c r="UNM123" s="126"/>
      <c r="UNN123" s="126"/>
      <c r="UNO123" s="126"/>
      <c r="UNP123" s="126"/>
      <c r="UNQ123" s="126"/>
      <c r="UNR123" s="126"/>
      <c r="UNS123" s="126"/>
      <c r="UNT123" s="126"/>
      <c r="UNU123" s="126"/>
      <c r="UNV123" s="126"/>
      <c r="UNW123" s="126"/>
      <c r="UNX123" s="126"/>
      <c r="UNY123" s="126"/>
      <c r="UNZ123" s="126"/>
      <c r="UOA123" s="126"/>
      <c r="UOB123" s="126"/>
      <c r="UOC123" s="126"/>
      <c r="UOD123" s="126"/>
      <c r="UOE123" s="126"/>
      <c r="UOF123" s="126"/>
      <c r="UOG123" s="126"/>
      <c r="UOH123" s="126"/>
      <c r="UOI123" s="126"/>
      <c r="UOJ123" s="126"/>
      <c r="UOK123" s="126"/>
      <c r="UOL123" s="126"/>
      <c r="UOM123" s="126"/>
      <c r="UON123" s="126"/>
      <c r="UOO123" s="126"/>
      <c r="UOP123" s="126"/>
      <c r="UOQ123" s="126"/>
      <c r="UOR123" s="126"/>
      <c r="UOS123" s="126"/>
      <c r="UOT123" s="126"/>
      <c r="UOU123" s="126"/>
      <c r="UOV123" s="126"/>
      <c r="UOW123" s="126"/>
      <c r="UOX123" s="126"/>
      <c r="UOY123" s="126"/>
      <c r="UOZ123" s="126"/>
      <c r="UPA123" s="126"/>
      <c r="UPB123" s="126"/>
      <c r="UPC123" s="126"/>
      <c r="UPD123" s="126"/>
      <c r="UPE123" s="126"/>
      <c r="UPF123" s="126"/>
      <c r="UPG123" s="126"/>
      <c r="UPH123" s="126"/>
      <c r="UPI123" s="126"/>
      <c r="UPJ123" s="126"/>
      <c r="UPK123" s="126"/>
      <c r="UPL123" s="126"/>
      <c r="UPM123" s="126"/>
      <c r="UPN123" s="126"/>
      <c r="UPO123" s="126"/>
      <c r="UPP123" s="126"/>
      <c r="UPQ123" s="126"/>
      <c r="UPR123" s="126"/>
      <c r="UPS123" s="126"/>
      <c r="UPT123" s="126"/>
      <c r="UPU123" s="126"/>
      <c r="UPV123" s="126"/>
      <c r="UPW123" s="126"/>
      <c r="UPX123" s="126"/>
      <c r="UPY123" s="126"/>
      <c r="UPZ123" s="126"/>
      <c r="UQA123" s="126"/>
      <c r="UQB123" s="126"/>
      <c r="UQC123" s="126"/>
      <c r="UQD123" s="126"/>
      <c r="UQE123" s="126"/>
      <c r="UQF123" s="126"/>
      <c r="UQG123" s="126"/>
      <c r="UQH123" s="126"/>
      <c r="UQI123" s="126"/>
      <c r="UQJ123" s="126"/>
      <c r="UQK123" s="126"/>
      <c r="UQL123" s="126"/>
      <c r="UQM123" s="126"/>
      <c r="UQN123" s="126"/>
      <c r="UQO123" s="126"/>
      <c r="UQP123" s="126"/>
      <c r="UQQ123" s="126"/>
      <c r="UQR123" s="126"/>
      <c r="UQS123" s="126"/>
      <c r="UQT123" s="126"/>
      <c r="UQU123" s="126"/>
      <c r="UQV123" s="126"/>
      <c r="UQW123" s="126"/>
      <c r="UQX123" s="126"/>
      <c r="UQY123" s="126"/>
      <c r="UQZ123" s="126"/>
      <c r="URA123" s="126"/>
      <c r="URB123" s="126"/>
      <c r="URC123" s="126"/>
      <c r="URD123" s="126"/>
      <c r="URE123" s="126"/>
      <c r="URF123" s="126"/>
      <c r="URG123" s="126"/>
      <c r="URH123" s="126"/>
      <c r="URI123" s="126"/>
      <c r="URJ123" s="126"/>
      <c r="URK123" s="126"/>
      <c r="URL123" s="126"/>
      <c r="URM123" s="126"/>
      <c r="URN123" s="126"/>
      <c r="URO123" s="126"/>
      <c r="URP123" s="126"/>
      <c r="URQ123" s="126"/>
      <c r="URR123" s="126"/>
      <c r="URS123" s="126"/>
      <c r="URT123" s="126"/>
      <c r="URU123" s="126"/>
      <c r="URV123" s="126"/>
      <c r="URW123" s="126"/>
      <c r="URX123" s="126"/>
      <c r="URY123" s="126"/>
      <c r="URZ123" s="126"/>
      <c r="USA123" s="126"/>
      <c r="USB123" s="126"/>
      <c r="USC123" s="126"/>
      <c r="USD123" s="126"/>
      <c r="USE123" s="126"/>
      <c r="USF123" s="126"/>
      <c r="USG123" s="126"/>
      <c r="USH123" s="126"/>
      <c r="USI123" s="126"/>
      <c r="USJ123" s="126"/>
      <c r="USK123" s="126"/>
      <c r="USL123" s="126"/>
      <c r="USM123" s="126"/>
      <c r="USN123" s="126"/>
      <c r="USO123" s="126"/>
      <c r="USP123" s="126"/>
      <c r="USQ123" s="126"/>
      <c r="USR123" s="126"/>
      <c r="USS123" s="126"/>
      <c r="UST123" s="126"/>
      <c r="USU123" s="126"/>
      <c r="USV123" s="126"/>
      <c r="USW123" s="126"/>
      <c r="USX123" s="126"/>
      <c r="USY123" s="126"/>
      <c r="USZ123" s="126"/>
      <c r="UTA123" s="126"/>
      <c r="UTB123" s="126"/>
      <c r="UTC123" s="126"/>
      <c r="UTD123" s="126"/>
      <c r="UTE123" s="126"/>
      <c r="UTF123" s="126"/>
      <c r="UTG123" s="126"/>
      <c r="UTH123" s="126"/>
      <c r="UTI123" s="126"/>
      <c r="UTJ123" s="126"/>
      <c r="UTK123" s="126"/>
      <c r="UTL123" s="126"/>
      <c r="UTM123" s="126"/>
      <c r="UTN123" s="126"/>
      <c r="UTO123" s="126"/>
      <c r="UTP123" s="126"/>
      <c r="UTQ123" s="126"/>
      <c r="UTR123" s="126"/>
      <c r="UTS123" s="126"/>
      <c r="UTT123" s="126"/>
      <c r="UTU123" s="126"/>
      <c r="UTV123" s="126"/>
      <c r="UTW123" s="126"/>
      <c r="UTX123" s="126"/>
      <c r="UTY123" s="126"/>
      <c r="UTZ123" s="126"/>
      <c r="UUA123" s="126"/>
      <c r="UUB123" s="126"/>
      <c r="UUC123" s="126"/>
      <c r="UUD123" s="126"/>
      <c r="UUE123" s="126"/>
      <c r="UUF123" s="126"/>
      <c r="UUG123" s="126"/>
      <c r="UUH123" s="126"/>
      <c r="UUI123" s="126"/>
      <c r="UUJ123" s="126"/>
      <c r="UUK123" s="126"/>
      <c r="UUL123" s="126"/>
      <c r="UUM123" s="126"/>
      <c r="UUN123" s="126"/>
      <c r="UUO123" s="126"/>
      <c r="UUP123" s="126"/>
      <c r="UUQ123" s="126"/>
      <c r="UUR123" s="126"/>
      <c r="UUS123" s="126"/>
      <c r="UUT123" s="126"/>
      <c r="UUU123" s="126"/>
      <c r="UUV123" s="126"/>
      <c r="UUW123" s="126"/>
      <c r="UUX123" s="126"/>
      <c r="UUY123" s="126"/>
      <c r="UUZ123" s="126"/>
      <c r="UVA123" s="126"/>
      <c r="UVB123" s="126"/>
      <c r="UVC123" s="126"/>
      <c r="UVD123" s="126"/>
      <c r="UVE123" s="126"/>
      <c r="UVF123" s="126"/>
      <c r="UVG123" s="126"/>
      <c r="UVH123" s="126"/>
      <c r="UVI123" s="126"/>
      <c r="UVJ123" s="126"/>
      <c r="UVK123" s="126"/>
      <c r="UVL123" s="126"/>
      <c r="UVM123" s="126"/>
      <c r="UVN123" s="126"/>
      <c r="UVO123" s="126"/>
      <c r="UVP123" s="126"/>
      <c r="UVQ123" s="126"/>
      <c r="UVR123" s="126"/>
      <c r="UVS123" s="126"/>
      <c r="UVT123" s="126"/>
      <c r="UVU123" s="126"/>
      <c r="UVV123" s="126"/>
      <c r="UVW123" s="126"/>
      <c r="UVX123" s="126"/>
      <c r="UVY123" s="126"/>
      <c r="UVZ123" s="126"/>
      <c r="UWA123" s="126"/>
      <c r="UWB123" s="126"/>
      <c r="UWC123" s="126"/>
      <c r="UWD123" s="126"/>
      <c r="UWE123" s="126"/>
      <c r="UWF123" s="126"/>
      <c r="UWG123" s="126"/>
      <c r="UWH123" s="126"/>
      <c r="UWI123" s="126"/>
      <c r="UWJ123" s="126"/>
      <c r="UWK123" s="126"/>
      <c r="UWL123" s="126"/>
      <c r="UWM123" s="126"/>
      <c r="UWN123" s="126"/>
      <c r="UWO123" s="126"/>
      <c r="UWP123" s="126"/>
      <c r="UWQ123" s="126"/>
      <c r="UWR123" s="126"/>
      <c r="UWS123" s="126"/>
      <c r="UWT123" s="126"/>
      <c r="UWU123" s="126"/>
      <c r="UWV123" s="126"/>
      <c r="UWW123" s="126"/>
      <c r="UWX123" s="126"/>
      <c r="UWY123" s="126"/>
      <c r="UWZ123" s="126"/>
      <c r="UXA123" s="126"/>
      <c r="UXB123" s="126"/>
      <c r="UXC123" s="126"/>
      <c r="UXD123" s="126"/>
      <c r="UXE123" s="126"/>
      <c r="UXF123" s="126"/>
      <c r="UXG123" s="126"/>
      <c r="UXH123" s="126"/>
      <c r="UXI123" s="126"/>
      <c r="UXJ123" s="126"/>
      <c r="UXK123" s="126"/>
      <c r="UXL123" s="126"/>
      <c r="UXM123" s="126"/>
      <c r="UXN123" s="126"/>
      <c r="UXO123" s="126"/>
      <c r="UXP123" s="126"/>
      <c r="UXQ123" s="126"/>
      <c r="UXR123" s="126"/>
      <c r="UXS123" s="126"/>
      <c r="UXT123" s="126"/>
      <c r="UXU123" s="126"/>
      <c r="UXV123" s="126"/>
      <c r="UXW123" s="126"/>
      <c r="UXX123" s="126"/>
      <c r="UXY123" s="126"/>
      <c r="UXZ123" s="126"/>
      <c r="UYA123" s="126"/>
      <c r="UYB123" s="126"/>
      <c r="UYC123" s="126"/>
      <c r="UYD123" s="126"/>
      <c r="UYE123" s="126"/>
      <c r="UYF123" s="126"/>
      <c r="UYG123" s="126"/>
      <c r="UYH123" s="126"/>
      <c r="UYI123" s="126"/>
      <c r="UYJ123" s="126"/>
      <c r="UYK123" s="126"/>
      <c r="UYL123" s="126"/>
      <c r="UYM123" s="126"/>
      <c r="UYN123" s="126"/>
      <c r="UYO123" s="126"/>
      <c r="UYP123" s="126"/>
      <c r="UYQ123" s="126"/>
      <c r="UYR123" s="126"/>
      <c r="UYS123" s="126"/>
      <c r="UYT123" s="126"/>
      <c r="UYU123" s="126"/>
      <c r="UYV123" s="126"/>
      <c r="UYW123" s="126"/>
      <c r="UYX123" s="126"/>
      <c r="UYY123" s="126"/>
      <c r="UYZ123" s="126"/>
      <c r="UZA123" s="126"/>
      <c r="UZB123" s="126"/>
      <c r="UZC123" s="126"/>
      <c r="UZD123" s="126"/>
      <c r="UZE123" s="126"/>
      <c r="UZF123" s="126"/>
      <c r="UZG123" s="126"/>
      <c r="UZH123" s="126"/>
      <c r="UZI123" s="126"/>
      <c r="UZJ123" s="126"/>
      <c r="UZK123" s="126"/>
      <c r="UZL123" s="126"/>
      <c r="UZM123" s="126"/>
      <c r="UZN123" s="126"/>
      <c r="UZO123" s="126"/>
      <c r="UZP123" s="126"/>
      <c r="UZQ123" s="126"/>
      <c r="UZR123" s="126"/>
      <c r="UZS123" s="126"/>
      <c r="UZT123" s="126"/>
      <c r="UZU123" s="126"/>
      <c r="UZV123" s="126"/>
      <c r="UZW123" s="126"/>
      <c r="UZX123" s="126"/>
      <c r="UZY123" s="126"/>
      <c r="UZZ123" s="126"/>
      <c r="VAA123" s="126"/>
      <c r="VAB123" s="126"/>
      <c r="VAC123" s="126"/>
      <c r="VAD123" s="126"/>
      <c r="VAE123" s="126"/>
      <c r="VAF123" s="126"/>
      <c r="VAG123" s="126"/>
      <c r="VAH123" s="126"/>
      <c r="VAI123" s="126"/>
      <c r="VAJ123" s="126"/>
      <c r="VAK123" s="126"/>
      <c r="VAL123" s="126"/>
      <c r="VAM123" s="126"/>
      <c r="VAN123" s="126"/>
      <c r="VAO123" s="126"/>
      <c r="VAP123" s="126"/>
      <c r="VAQ123" s="126"/>
      <c r="VAR123" s="126"/>
      <c r="VAS123" s="126"/>
      <c r="VAT123" s="126"/>
      <c r="VAU123" s="126"/>
      <c r="VAV123" s="126"/>
      <c r="VAW123" s="126"/>
      <c r="VAX123" s="126"/>
      <c r="VAY123" s="126"/>
      <c r="VAZ123" s="126"/>
      <c r="VBA123" s="126"/>
      <c r="VBB123" s="126"/>
      <c r="VBC123" s="126"/>
      <c r="VBD123" s="126"/>
      <c r="VBE123" s="126"/>
      <c r="VBF123" s="126"/>
      <c r="VBG123" s="126"/>
      <c r="VBH123" s="126"/>
      <c r="VBI123" s="126"/>
      <c r="VBJ123" s="126"/>
      <c r="VBK123" s="126"/>
      <c r="VBL123" s="126"/>
      <c r="VBM123" s="126"/>
      <c r="VBN123" s="126"/>
      <c r="VBO123" s="126"/>
      <c r="VBP123" s="126"/>
      <c r="VBQ123" s="126"/>
      <c r="VBR123" s="126"/>
      <c r="VBS123" s="126"/>
      <c r="VBT123" s="126"/>
      <c r="VBU123" s="126"/>
      <c r="VBV123" s="126"/>
      <c r="VBW123" s="126"/>
      <c r="VBX123" s="126"/>
      <c r="VBY123" s="126"/>
      <c r="VBZ123" s="126"/>
      <c r="VCA123" s="126"/>
      <c r="VCB123" s="126"/>
      <c r="VCC123" s="126"/>
      <c r="VCD123" s="126"/>
      <c r="VCE123" s="126"/>
      <c r="VCF123" s="126"/>
      <c r="VCG123" s="126"/>
      <c r="VCH123" s="126"/>
      <c r="VCI123" s="126"/>
      <c r="VCJ123" s="126"/>
      <c r="VCK123" s="126"/>
      <c r="VCL123" s="126"/>
      <c r="VCM123" s="126"/>
      <c r="VCN123" s="126"/>
      <c r="VCO123" s="126"/>
      <c r="VCP123" s="126"/>
      <c r="VCQ123" s="126"/>
      <c r="VCR123" s="126"/>
      <c r="VCS123" s="126"/>
      <c r="VCT123" s="126"/>
      <c r="VCU123" s="126"/>
      <c r="VCV123" s="126"/>
      <c r="VCW123" s="126"/>
      <c r="VCX123" s="126"/>
      <c r="VCY123" s="126"/>
      <c r="VCZ123" s="126"/>
      <c r="VDA123" s="126"/>
      <c r="VDB123" s="126"/>
      <c r="VDC123" s="126"/>
      <c r="VDD123" s="126"/>
      <c r="VDE123" s="126"/>
      <c r="VDF123" s="126"/>
      <c r="VDG123" s="126"/>
      <c r="VDH123" s="126"/>
      <c r="VDI123" s="126"/>
      <c r="VDJ123" s="126"/>
      <c r="VDK123" s="126"/>
      <c r="VDL123" s="126"/>
      <c r="VDM123" s="126"/>
      <c r="VDN123" s="126"/>
      <c r="VDO123" s="126"/>
      <c r="VDP123" s="126"/>
      <c r="VDQ123" s="126"/>
      <c r="VDR123" s="126"/>
      <c r="VDS123" s="126"/>
      <c r="VDT123" s="126"/>
      <c r="VDU123" s="126"/>
      <c r="VDV123" s="126"/>
      <c r="VDW123" s="126"/>
      <c r="VDX123" s="126"/>
      <c r="VDY123" s="126"/>
      <c r="VDZ123" s="126"/>
      <c r="VEA123" s="126"/>
      <c r="VEB123" s="126"/>
      <c r="VEC123" s="126"/>
      <c r="VED123" s="126"/>
      <c r="VEE123" s="126"/>
      <c r="VEF123" s="126"/>
      <c r="VEG123" s="126"/>
      <c r="VEH123" s="126"/>
      <c r="VEI123" s="126"/>
      <c r="VEJ123" s="126"/>
      <c r="VEK123" s="126"/>
      <c r="VEL123" s="126"/>
      <c r="VEM123" s="126"/>
      <c r="VEN123" s="126"/>
      <c r="VEO123" s="126"/>
      <c r="VEP123" s="126"/>
      <c r="VEQ123" s="126"/>
      <c r="VER123" s="126"/>
      <c r="VES123" s="126"/>
      <c r="VET123" s="126"/>
      <c r="VEU123" s="126"/>
      <c r="VEV123" s="126"/>
      <c r="VEW123" s="126"/>
      <c r="VEX123" s="126"/>
      <c r="VEY123" s="126"/>
      <c r="VEZ123" s="126"/>
      <c r="VFA123" s="126"/>
      <c r="VFB123" s="126"/>
      <c r="VFC123" s="126"/>
      <c r="VFD123" s="126"/>
      <c r="VFE123" s="126"/>
      <c r="VFF123" s="126"/>
      <c r="VFG123" s="126"/>
      <c r="VFH123" s="126"/>
      <c r="VFI123" s="126"/>
      <c r="VFJ123" s="126"/>
      <c r="VFK123" s="126"/>
      <c r="VFL123" s="126"/>
      <c r="VFM123" s="126"/>
      <c r="VFN123" s="126"/>
      <c r="VFO123" s="126"/>
      <c r="VFP123" s="126"/>
      <c r="VFQ123" s="126"/>
      <c r="VFR123" s="126"/>
      <c r="VFS123" s="126"/>
      <c r="VFT123" s="126"/>
      <c r="VFU123" s="126"/>
      <c r="VFV123" s="126"/>
      <c r="VFW123" s="126"/>
      <c r="VFX123" s="126"/>
      <c r="VFY123" s="126"/>
      <c r="VFZ123" s="126"/>
      <c r="VGA123" s="126"/>
      <c r="VGB123" s="126"/>
      <c r="VGC123" s="126"/>
      <c r="VGD123" s="126"/>
      <c r="VGE123" s="126"/>
      <c r="VGF123" s="126"/>
      <c r="VGG123" s="126"/>
      <c r="VGH123" s="126"/>
      <c r="VGI123" s="126"/>
      <c r="VGJ123" s="126"/>
      <c r="VGK123" s="126"/>
      <c r="VGL123" s="126"/>
      <c r="VGM123" s="126"/>
      <c r="VGN123" s="126"/>
      <c r="VGO123" s="126"/>
      <c r="VGP123" s="126"/>
      <c r="VGQ123" s="126"/>
      <c r="VGR123" s="126"/>
      <c r="VGS123" s="126"/>
      <c r="VGT123" s="126"/>
      <c r="VGU123" s="126"/>
      <c r="VGV123" s="126"/>
      <c r="VGW123" s="126"/>
      <c r="VGX123" s="126"/>
      <c r="VGY123" s="126"/>
      <c r="VGZ123" s="126"/>
      <c r="VHA123" s="126"/>
      <c r="VHB123" s="126"/>
      <c r="VHC123" s="126"/>
      <c r="VHD123" s="126"/>
      <c r="VHE123" s="126"/>
      <c r="VHF123" s="126"/>
      <c r="VHG123" s="126"/>
      <c r="VHH123" s="126"/>
      <c r="VHI123" s="126"/>
      <c r="VHJ123" s="126"/>
      <c r="VHK123" s="126"/>
      <c r="VHL123" s="126"/>
      <c r="VHM123" s="126"/>
      <c r="VHN123" s="126"/>
      <c r="VHO123" s="126"/>
      <c r="VHP123" s="126"/>
      <c r="VHQ123" s="126"/>
      <c r="VHR123" s="126"/>
      <c r="VHS123" s="126"/>
      <c r="VHT123" s="126"/>
      <c r="VHU123" s="126"/>
      <c r="VHV123" s="126"/>
      <c r="VHW123" s="126"/>
      <c r="VHX123" s="126"/>
      <c r="VHY123" s="126"/>
      <c r="VHZ123" s="126"/>
      <c r="VIA123" s="126"/>
      <c r="VIB123" s="126"/>
      <c r="VIC123" s="126"/>
      <c r="VID123" s="126"/>
      <c r="VIE123" s="126"/>
      <c r="VIF123" s="126"/>
      <c r="VIG123" s="126"/>
      <c r="VIH123" s="126"/>
      <c r="VII123" s="126"/>
      <c r="VIJ123" s="126"/>
      <c r="VIK123" s="126"/>
      <c r="VIL123" s="126"/>
      <c r="VIM123" s="126"/>
      <c r="VIN123" s="126"/>
      <c r="VIO123" s="126"/>
      <c r="VIP123" s="126"/>
      <c r="VIQ123" s="126"/>
      <c r="VIR123" s="126"/>
      <c r="VIS123" s="126"/>
      <c r="VIT123" s="126"/>
      <c r="VIU123" s="126"/>
      <c r="VIV123" s="126"/>
      <c r="VIW123" s="126"/>
      <c r="VIX123" s="126"/>
      <c r="VIY123" s="126"/>
      <c r="VIZ123" s="126"/>
      <c r="VJA123" s="126"/>
      <c r="VJB123" s="126"/>
      <c r="VJC123" s="126"/>
      <c r="VJD123" s="126"/>
      <c r="VJE123" s="126"/>
      <c r="VJF123" s="126"/>
      <c r="VJG123" s="126"/>
      <c r="VJH123" s="126"/>
      <c r="VJI123" s="126"/>
      <c r="VJJ123" s="126"/>
      <c r="VJK123" s="126"/>
      <c r="VJL123" s="126"/>
      <c r="VJM123" s="126"/>
      <c r="VJN123" s="126"/>
      <c r="VJO123" s="126"/>
      <c r="VJP123" s="126"/>
      <c r="VJQ123" s="126"/>
      <c r="VJR123" s="126"/>
      <c r="VJS123" s="126"/>
      <c r="VJT123" s="126"/>
      <c r="VJU123" s="126"/>
      <c r="VJV123" s="126"/>
      <c r="VJW123" s="126"/>
      <c r="VJX123" s="126"/>
      <c r="VJY123" s="126"/>
      <c r="VJZ123" s="126"/>
      <c r="VKA123" s="126"/>
      <c r="VKB123" s="126"/>
      <c r="VKC123" s="126"/>
      <c r="VKD123" s="126"/>
      <c r="VKE123" s="126"/>
      <c r="VKF123" s="126"/>
      <c r="VKG123" s="126"/>
      <c r="VKH123" s="126"/>
      <c r="VKI123" s="126"/>
      <c r="VKJ123" s="126"/>
      <c r="VKK123" s="126"/>
      <c r="VKL123" s="126"/>
      <c r="VKM123" s="126"/>
      <c r="VKN123" s="126"/>
      <c r="VKO123" s="126"/>
      <c r="VKP123" s="126"/>
      <c r="VKQ123" s="126"/>
      <c r="VKR123" s="126"/>
      <c r="VKS123" s="126"/>
      <c r="VKT123" s="126"/>
      <c r="VKU123" s="126"/>
      <c r="VKV123" s="126"/>
      <c r="VKW123" s="126"/>
      <c r="VKX123" s="126"/>
      <c r="VKY123" s="126"/>
      <c r="VKZ123" s="126"/>
      <c r="VLA123" s="126"/>
      <c r="VLB123" s="126"/>
      <c r="VLC123" s="126"/>
      <c r="VLD123" s="126"/>
      <c r="VLE123" s="126"/>
      <c r="VLF123" s="126"/>
      <c r="VLG123" s="126"/>
      <c r="VLH123" s="126"/>
      <c r="VLI123" s="126"/>
      <c r="VLJ123" s="126"/>
      <c r="VLK123" s="126"/>
      <c r="VLL123" s="126"/>
      <c r="VLM123" s="126"/>
      <c r="VLN123" s="126"/>
      <c r="VLO123" s="126"/>
      <c r="VLP123" s="126"/>
      <c r="VLQ123" s="126"/>
      <c r="VLR123" s="126"/>
      <c r="VLS123" s="126"/>
      <c r="VLT123" s="126"/>
      <c r="VLU123" s="126"/>
      <c r="VLV123" s="126"/>
      <c r="VLW123" s="126"/>
      <c r="VLX123" s="126"/>
      <c r="VLY123" s="126"/>
      <c r="VLZ123" s="126"/>
      <c r="VMA123" s="126"/>
      <c r="VMB123" s="126"/>
      <c r="VMC123" s="126"/>
      <c r="VMD123" s="126"/>
      <c r="VME123" s="126"/>
      <c r="VMF123" s="126"/>
      <c r="VMG123" s="126"/>
      <c r="VMH123" s="126"/>
      <c r="VMI123" s="126"/>
      <c r="VMJ123" s="126"/>
      <c r="VMK123" s="126"/>
      <c r="VML123" s="126"/>
      <c r="VMM123" s="126"/>
      <c r="VMN123" s="126"/>
      <c r="VMO123" s="126"/>
      <c r="VMP123" s="126"/>
      <c r="VMQ123" s="126"/>
      <c r="VMR123" s="126"/>
      <c r="VMS123" s="126"/>
      <c r="VMT123" s="126"/>
      <c r="VMU123" s="126"/>
      <c r="VMV123" s="126"/>
      <c r="VMW123" s="126"/>
      <c r="VMX123" s="126"/>
      <c r="VMY123" s="126"/>
      <c r="VMZ123" s="126"/>
      <c r="VNA123" s="126"/>
      <c r="VNB123" s="126"/>
      <c r="VNC123" s="126"/>
      <c r="VND123" s="126"/>
      <c r="VNE123" s="126"/>
      <c r="VNF123" s="126"/>
      <c r="VNG123" s="126"/>
      <c r="VNH123" s="126"/>
      <c r="VNI123" s="126"/>
      <c r="VNJ123" s="126"/>
      <c r="VNK123" s="126"/>
      <c r="VNL123" s="126"/>
      <c r="VNM123" s="126"/>
      <c r="VNN123" s="126"/>
      <c r="VNO123" s="126"/>
      <c r="VNP123" s="126"/>
      <c r="VNQ123" s="126"/>
      <c r="VNR123" s="126"/>
      <c r="VNS123" s="126"/>
      <c r="VNT123" s="126"/>
      <c r="VNU123" s="126"/>
      <c r="VNV123" s="126"/>
      <c r="VNW123" s="126"/>
      <c r="VNX123" s="126"/>
      <c r="VNY123" s="126"/>
      <c r="VNZ123" s="126"/>
      <c r="VOA123" s="126"/>
      <c r="VOB123" s="126"/>
      <c r="VOC123" s="126"/>
      <c r="VOD123" s="126"/>
      <c r="VOE123" s="126"/>
      <c r="VOF123" s="126"/>
      <c r="VOG123" s="126"/>
      <c r="VOH123" s="126"/>
      <c r="VOI123" s="126"/>
      <c r="VOJ123" s="126"/>
      <c r="VOK123" s="126"/>
      <c r="VOL123" s="126"/>
      <c r="VOM123" s="126"/>
      <c r="VON123" s="126"/>
      <c r="VOO123" s="126"/>
      <c r="VOP123" s="126"/>
      <c r="VOQ123" s="126"/>
      <c r="VOR123" s="126"/>
      <c r="VOS123" s="126"/>
      <c r="VOT123" s="126"/>
      <c r="VOU123" s="126"/>
      <c r="VOV123" s="126"/>
      <c r="VOW123" s="126"/>
      <c r="VOX123" s="126"/>
      <c r="VOY123" s="126"/>
      <c r="VOZ123" s="126"/>
      <c r="VPA123" s="126"/>
      <c r="VPB123" s="126"/>
      <c r="VPC123" s="126"/>
      <c r="VPD123" s="126"/>
      <c r="VPE123" s="126"/>
      <c r="VPF123" s="126"/>
      <c r="VPG123" s="126"/>
      <c r="VPH123" s="126"/>
      <c r="VPI123" s="126"/>
      <c r="VPJ123" s="126"/>
      <c r="VPK123" s="126"/>
      <c r="VPL123" s="126"/>
      <c r="VPM123" s="126"/>
      <c r="VPN123" s="126"/>
      <c r="VPO123" s="126"/>
      <c r="VPP123" s="126"/>
      <c r="VPQ123" s="126"/>
      <c r="VPR123" s="126"/>
      <c r="VPS123" s="126"/>
      <c r="VPT123" s="126"/>
      <c r="VPU123" s="126"/>
      <c r="VPV123" s="126"/>
      <c r="VPW123" s="126"/>
      <c r="VPX123" s="126"/>
      <c r="VPY123" s="126"/>
      <c r="VPZ123" s="126"/>
      <c r="VQA123" s="126"/>
      <c r="VQB123" s="126"/>
      <c r="VQC123" s="126"/>
      <c r="VQD123" s="126"/>
      <c r="VQE123" s="126"/>
      <c r="VQF123" s="126"/>
      <c r="VQG123" s="126"/>
      <c r="VQH123" s="126"/>
      <c r="VQI123" s="126"/>
      <c r="VQJ123" s="126"/>
      <c r="VQK123" s="126"/>
      <c r="VQL123" s="126"/>
      <c r="VQM123" s="126"/>
      <c r="VQN123" s="126"/>
      <c r="VQO123" s="126"/>
      <c r="VQP123" s="126"/>
      <c r="VQQ123" s="126"/>
      <c r="VQR123" s="126"/>
      <c r="VQS123" s="126"/>
      <c r="VQT123" s="126"/>
      <c r="VQU123" s="126"/>
      <c r="VQV123" s="126"/>
      <c r="VQW123" s="126"/>
      <c r="VQX123" s="126"/>
      <c r="VQY123" s="126"/>
      <c r="VQZ123" s="126"/>
      <c r="VRA123" s="126"/>
      <c r="VRB123" s="126"/>
      <c r="VRC123" s="126"/>
      <c r="VRD123" s="126"/>
      <c r="VRE123" s="126"/>
      <c r="VRF123" s="126"/>
      <c r="VRG123" s="126"/>
      <c r="VRH123" s="126"/>
      <c r="VRI123" s="126"/>
      <c r="VRJ123" s="126"/>
      <c r="VRK123" s="126"/>
      <c r="VRL123" s="126"/>
      <c r="VRM123" s="126"/>
      <c r="VRN123" s="126"/>
      <c r="VRO123" s="126"/>
      <c r="VRP123" s="126"/>
      <c r="VRQ123" s="126"/>
      <c r="VRR123" s="126"/>
      <c r="VRS123" s="126"/>
      <c r="VRT123" s="126"/>
      <c r="VRU123" s="126"/>
      <c r="VRV123" s="126"/>
      <c r="VRW123" s="126"/>
      <c r="VRX123" s="126"/>
      <c r="VRY123" s="126"/>
      <c r="VRZ123" s="126"/>
      <c r="VSA123" s="126"/>
      <c r="VSB123" s="126"/>
      <c r="VSC123" s="126"/>
      <c r="VSD123" s="126"/>
      <c r="VSE123" s="126"/>
      <c r="VSF123" s="126"/>
      <c r="VSG123" s="126"/>
      <c r="VSH123" s="126"/>
      <c r="VSI123" s="126"/>
      <c r="VSJ123" s="126"/>
      <c r="VSK123" s="126"/>
      <c r="VSL123" s="126"/>
      <c r="VSM123" s="126"/>
      <c r="VSN123" s="126"/>
      <c r="VSO123" s="126"/>
      <c r="VSP123" s="126"/>
      <c r="VSQ123" s="126"/>
      <c r="VSR123" s="126"/>
      <c r="VSS123" s="126"/>
      <c r="VST123" s="126"/>
      <c r="VSU123" s="126"/>
      <c r="VSV123" s="126"/>
      <c r="VSW123" s="126"/>
      <c r="VSX123" s="126"/>
      <c r="VSY123" s="126"/>
      <c r="VSZ123" s="126"/>
      <c r="VTA123" s="126"/>
      <c r="VTB123" s="126"/>
      <c r="VTC123" s="126"/>
      <c r="VTD123" s="126"/>
      <c r="VTE123" s="126"/>
      <c r="VTF123" s="126"/>
      <c r="VTG123" s="126"/>
      <c r="VTH123" s="126"/>
      <c r="VTI123" s="126"/>
      <c r="VTJ123" s="126"/>
      <c r="VTK123" s="126"/>
      <c r="VTL123" s="126"/>
      <c r="VTM123" s="126"/>
      <c r="VTN123" s="126"/>
      <c r="VTO123" s="126"/>
      <c r="VTP123" s="126"/>
      <c r="VTQ123" s="126"/>
      <c r="VTR123" s="126"/>
      <c r="VTS123" s="126"/>
      <c r="VTT123" s="126"/>
      <c r="VTU123" s="126"/>
      <c r="VTV123" s="126"/>
      <c r="VTW123" s="126"/>
      <c r="VTX123" s="126"/>
      <c r="VTY123" s="126"/>
      <c r="VTZ123" s="126"/>
      <c r="VUA123" s="126"/>
      <c r="VUB123" s="126"/>
      <c r="VUC123" s="126"/>
      <c r="VUD123" s="126"/>
      <c r="VUE123" s="126"/>
      <c r="VUF123" s="126"/>
      <c r="VUG123" s="126"/>
      <c r="VUH123" s="126"/>
      <c r="VUI123" s="126"/>
      <c r="VUJ123" s="126"/>
      <c r="VUK123" s="126"/>
      <c r="VUL123" s="126"/>
      <c r="VUM123" s="126"/>
      <c r="VUN123" s="126"/>
      <c r="VUO123" s="126"/>
      <c r="VUP123" s="126"/>
      <c r="VUQ123" s="126"/>
      <c r="VUR123" s="126"/>
      <c r="VUS123" s="126"/>
      <c r="VUT123" s="126"/>
      <c r="VUU123" s="126"/>
      <c r="VUV123" s="126"/>
      <c r="VUW123" s="126"/>
      <c r="VUX123" s="126"/>
      <c r="VUY123" s="126"/>
      <c r="VUZ123" s="126"/>
      <c r="VVA123" s="126"/>
      <c r="VVB123" s="126"/>
      <c r="VVC123" s="126"/>
      <c r="VVD123" s="126"/>
      <c r="VVE123" s="126"/>
      <c r="VVF123" s="126"/>
      <c r="VVG123" s="126"/>
      <c r="VVH123" s="126"/>
      <c r="VVI123" s="126"/>
      <c r="VVJ123" s="126"/>
      <c r="VVK123" s="126"/>
      <c r="VVL123" s="126"/>
      <c r="VVM123" s="126"/>
      <c r="VVN123" s="126"/>
      <c r="VVO123" s="126"/>
      <c r="VVP123" s="126"/>
      <c r="VVQ123" s="126"/>
      <c r="VVR123" s="126"/>
      <c r="VVS123" s="126"/>
      <c r="VVT123" s="126"/>
      <c r="VVU123" s="126"/>
      <c r="VVV123" s="126"/>
      <c r="VVW123" s="126"/>
      <c r="VVX123" s="126"/>
      <c r="VVY123" s="126"/>
      <c r="VVZ123" s="126"/>
      <c r="VWA123" s="126"/>
      <c r="VWB123" s="126"/>
      <c r="VWC123" s="126"/>
      <c r="VWD123" s="126"/>
      <c r="VWE123" s="126"/>
      <c r="VWF123" s="126"/>
      <c r="VWG123" s="126"/>
      <c r="VWH123" s="126"/>
      <c r="VWI123" s="126"/>
      <c r="VWJ123" s="126"/>
      <c r="VWK123" s="126"/>
      <c r="VWL123" s="126"/>
      <c r="VWM123" s="126"/>
      <c r="VWN123" s="126"/>
      <c r="VWO123" s="126"/>
      <c r="VWP123" s="126"/>
      <c r="VWQ123" s="126"/>
      <c r="VWR123" s="126"/>
      <c r="VWS123" s="126"/>
      <c r="VWT123" s="126"/>
      <c r="VWU123" s="126"/>
      <c r="VWV123" s="126"/>
      <c r="VWW123" s="126"/>
      <c r="VWX123" s="126"/>
      <c r="VWY123" s="126"/>
      <c r="VWZ123" s="126"/>
      <c r="VXA123" s="126"/>
      <c r="VXB123" s="126"/>
      <c r="VXC123" s="126"/>
      <c r="VXD123" s="126"/>
      <c r="VXE123" s="126"/>
      <c r="VXF123" s="126"/>
      <c r="VXG123" s="126"/>
      <c r="VXH123" s="126"/>
      <c r="VXI123" s="126"/>
      <c r="VXJ123" s="126"/>
      <c r="VXK123" s="126"/>
      <c r="VXL123" s="126"/>
      <c r="VXM123" s="126"/>
      <c r="VXN123" s="126"/>
      <c r="VXO123" s="126"/>
      <c r="VXP123" s="126"/>
      <c r="VXQ123" s="126"/>
      <c r="VXR123" s="126"/>
      <c r="VXS123" s="126"/>
      <c r="VXT123" s="126"/>
      <c r="VXU123" s="126"/>
      <c r="VXV123" s="126"/>
      <c r="VXW123" s="126"/>
      <c r="VXX123" s="126"/>
      <c r="VXY123" s="126"/>
      <c r="VXZ123" s="126"/>
      <c r="VYA123" s="126"/>
      <c r="VYB123" s="126"/>
      <c r="VYC123" s="126"/>
      <c r="VYD123" s="126"/>
      <c r="VYE123" s="126"/>
      <c r="VYF123" s="126"/>
      <c r="VYG123" s="126"/>
      <c r="VYH123" s="126"/>
      <c r="VYI123" s="126"/>
      <c r="VYJ123" s="126"/>
      <c r="VYK123" s="126"/>
      <c r="VYL123" s="126"/>
      <c r="VYM123" s="126"/>
      <c r="VYN123" s="126"/>
      <c r="VYO123" s="126"/>
      <c r="VYP123" s="126"/>
      <c r="VYQ123" s="126"/>
      <c r="VYR123" s="126"/>
      <c r="VYS123" s="126"/>
      <c r="VYT123" s="126"/>
      <c r="VYU123" s="126"/>
      <c r="VYV123" s="126"/>
      <c r="VYW123" s="126"/>
      <c r="VYX123" s="126"/>
      <c r="VYY123" s="126"/>
      <c r="VYZ123" s="126"/>
      <c r="VZA123" s="126"/>
      <c r="VZB123" s="126"/>
      <c r="VZC123" s="126"/>
      <c r="VZD123" s="126"/>
      <c r="VZE123" s="126"/>
      <c r="VZF123" s="126"/>
      <c r="VZG123" s="126"/>
      <c r="VZH123" s="126"/>
      <c r="VZI123" s="126"/>
      <c r="VZJ123" s="126"/>
      <c r="VZK123" s="126"/>
      <c r="VZL123" s="126"/>
      <c r="VZM123" s="126"/>
      <c r="VZN123" s="126"/>
      <c r="VZO123" s="126"/>
      <c r="VZP123" s="126"/>
      <c r="VZQ123" s="126"/>
      <c r="VZR123" s="126"/>
      <c r="VZS123" s="126"/>
      <c r="VZT123" s="126"/>
      <c r="VZU123" s="126"/>
      <c r="VZV123" s="126"/>
      <c r="VZW123" s="126"/>
      <c r="VZX123" s="126"/>
      <c r="VZY123" s="126"/>
      <c r="VZZ123" s="126"/>
      <c r="WAA123" s="126"/>
      <c r="WAB123" s="126"/>
      <c r="WAC123" s="126"/>
      <c r="WAD123" s="126"/>
      <c r="WAE123" s="126"/>
      <c r="WAF123" s="126"/>
      <c r="WAG123" s="126"/>
      <c r="WAH123" s="126"/>
      <c r="WAI123" s="126"/>
      <c r="WAJ123" s="126"/>
      <c r="WAK123" s="126"/>
      <c r="WAL123" s="126"/>
      <c r="WAM123" s="126"/>
      <c r="WAN123" s="126"/>
      <c r="WAO123" s="126"/>
      <c r="WAP123" s="126"/>
      <c r="WAQ123" s="126"/>
      <c r="WAR123" s="126"/>
      <c r="WAS123" s="126"/>
      <c r="WAT123" s="126"/>
      <c r="WAU123" s="126"/>
      <c r="WAV123" s="126"/>
      <c r="WAW123" s="126"/>
      <c r="WAX123" s="126"/>
      <c r="WAY123" s="126"/>
      <c r="WAZ123" s="126"/>
      <c r="WBA123" s="126"/>
      <c r="WBB123" s="126"/>
      <c r="WBC123" s="126"/>
      <c r="WBD123" s="126"/>
      <c r="WBE123" s="126"/>
      <c r="WBF123" s="126"/>
      <c r="WBG123" s="126"/>
      <c r="WBH123" s="126"/>
      <c r="WBI123" s="126"/>
      <c r="WBJ123" s="126"/>
      <c r="WBK123" s="126"/>
      <c r="WBL123" s="126"/>
      <c r="WBM123" s="126"/>
      <c r="WBN123" s="126"/>
      <c r="WBO123" s="126"/>
      <c r="WBP123" s="126"/>
      <c r="WBQ123" s="126"/>
      <c r="WBR123" s="126"/>
      <c r="WBS123" s="126"/>
      <c r="WBT123" s="126"/>
      <c r="WBU123" s="126"/>
      <c r="WBV123" s="126"/>
      <c r="WBW123" s="126"/>
      <c r="WBX123" s="126"/>
      <c r="WBY123" s="126"/>
      <c r="WBZ123" s="126"/>
      <c r="WCA123" s="126"/>
      <c r="WCB123" s="126"/>
      <c r="WCC123" s="126"/>
      <c r="WCD123" s="126"/>
      <c r="WCE123" s="126"/>
      <c r="WCF123" s="126"/>
      <c r="WCG123" s="126"/>
      <c r="WCH123" s="126"/>
      <c r="WCI123" s="126"/>
      <c r="WCJ123" s="126"/>
      <c r="WCK123" s="126"/>
      <c r="WCL123" s="126"/>
      <c r="WCM123" s="126"/>
      <c r="WCN123" s="126"/>
      <c r="WCO123" s="126"/>
      <c r="WCP123" s="126"/>
      <c r="WCQ123" s="126"/>
      <c r="WCR123" s="126"/>
      <c r="WCS123" s="126"/>
      <c r="WCT123" s="126"/>
      <c r="WCU123" s="126"/>
      <c r="WCV123" s="126"/>
      <c r="WCW123" s="126"/>
      <c r="WCX123" s="126"/>
      <c r="WCY123" s="126"/>
      <c r="WCZ123" s="126"/>
      <c r="WDA123" s="126"/>
      <c r="WDB123" s="126"/>
      <c r="WDC123" s="126"/>
      <c r="WDD123" s="126"/>
      <c r="WDE123" s="126"/>
      <c r="WDF123" s="126"/>
      <c r="WDG123" s="126"/>
      <c r="WDH123" s="126"/>
      <c r="WDI123" s="126"/>
      <c r="WDJ123" s="126"/>
      <c r="WDK123" s="126"/>
      <c r="WDL123" s="126"/>
      <c r="WDM123" s="126"/>
      <c r="WDN123" s="126"/>
      <c r="WDO123" s="126"/>
      <c r="WDP123" s="126"/>
      <c r="WDQ123" s="126"/>
      <c r="WDR123" s="126"/>
      <c r="WDS123" s="126"/>
      <c r="WDT123" s="126"/>
      <c r="WDU123" s="126"/>
      <c r="WDV123" s="126"/>
      <c r="WDW123" s="126"/>
      <c r="WDX123" s="126"/>
      <c r="WDY123" s="126"/>
      <c r="WDZ123" s="126"/>
      <c r="WEA123" s="126"/>
      <c r="WEB123" s="126"/>
      <c r="WEC123" s="126"/>
      <c r="WED123" s="126"/>
      <c r="WEE123" s="126"/>
      <c r="WEF123" s="126"/>
      <c r="WEG123" s="126"/>
      <c r="WEH123" s="126"/>
      <c r="WEI123" s="126"/>
      <c r="WEJ123" s="126"/>
      <c r="WEK123" s="126"/>
      <c r="WEL123" s="126"/>
      <c r="WEM123" s="126"/>
      <c r="WEN123" s="126"/>
      <c r="WEO123" s="126"/>
      <c r="WEP123" s="126"/>
      <c r="WEQ123" s="126"/>
      <c r="WER123" s="126"/>
      <c r="WES123" s="126"/>
      <c r="WET123" s="126"/>
      <c r="WEU123" s="126"/>
      <c r="WEV123" s="126"/>
      <c r="WEW123" s="126"/>
      <c r="WEX123" s="126"/>
      <c r="WEY123" s="126"/>
      <c r="WEZ123" s="126"/>
      <c r="WFA123" s="126"/>
      <c r="WFB123" s="126"/>
      <c r="WFC123" s="126"/>
      <c r="WFD123" s="126"/>
      <c r="WFE123" s="126"/>
      <c r="WFF123" s="126"/>
      <c r="WFG123" s="126"/>
      <c r="WFH123" s="126"/>
      <c r="WFI123" s="126"/>
      <c r="WFJ123" s="126"/>
      <c r="WFK123" s="126"/>
      <c r="WFL123" s="126"/>
      <c r="WFM123" s="126"/>
      <c r="WFN123" s="126"/>
      <c r="WFO123" s="126"/>
      <c r="WFP123" s="126"/>
      <c r="WFQ123" s="126"/>
      <c r="WFR123" s="126"/>
      <c r="WFS123" s="126"/>
      <c r="WFT123" s="126"/>
      <c r="WFU123" s="126"/>
      <c r="WFV123" s="126"/>
      <c r="WFW123" s="126"/>
      <c r="WFX123" s="126"/>
      <c r="WFY123" s="126"/>
      <c r="WFZ123" s="126"/>
      <c r="WGA123" s="126"/>
      <c r="WGB123" s="126"/>
      <c r="WGC123" s="126"/>
      <c r="WGD123" s="126"/>
      <c r="WGE123" s="126"/>
      <c r="WGF123" s="126"/>
      <c r="WGG123" s="126"/>
      <c r="WGH123" s="126"/>
      <c r="WGI123" s="126"/>
      <c r="WGJ123" s="126"/>
      <c r="WGK123" s="126"/>
      <c r="WGL123" s="126"/>
      <c r="WGM123" s="126"/>
      <c r="WGN123" s="126"/>
      <c r="WGO123" s="126"/>
      <c r="WGP123" s="126"/>
      <c r="WGQ123" s="126"/>
      <c r="WGR123" s="126"/>
      <c r="WGS123" s="126"/>
      <c r="WGT123" s="126"/>
      <c r="WGU123" s="126"/>
      <c r="WGV123" s="126"/>
      <c r="WGW123" s="126"/>
      <c r="WGX123" s="126"/>
      <c r="WGY123" s="126"/>
      <c r="WGZ123" s="126"/>
      <c r="WHA123" s="126"/>
      <c r="WHB123" s="126"/>
      <c r="WHC123" s="126"/>
      <c r="WHD123" s="126"/>
      <c r="WHE123" s="126"/>
      <c r="WHF123" s="126"/>
      <c r="WHG123" s="126"/>
      <c r="WHH123" s="126"/>
      <c r="WHI123" s="126"/>
      <c r="WHJ123" s="126"/>
      <c r="WHK123" s="126"/>
      <c r="WHL123" s="126"/>
      <c r="WHM123" s="126"/>
      <c r="WHN123" s="126"/>
      <c r="WHO123" s="126"/>
      <c r="WHP123" s="126"/>
      <c r="WHQ123" s="126"/>
      <c r="WHR123" s="126"/>
      <c r="WHS123" s="126"/>
      <c r="WHT123" s="126"/>
      <c r="WHU123" s="126"/>
      <c r="WHV123" s="126"/>
      <c r="WHW123" s="126"/>
      <c r="WHX123" s="126"/>
      <c r="WHY123" s="126"/>
      <c r="WHZ123" s="126"/>
      <c r="WIA123" s="126"/>
      <c r="WIB123" s="126"/>
      <c r="WIC123" s="126"/>
      <c r="WID123" s="126"/>
      <c r="WIE123" s="126"/>
      <c r="WIF123" s="126"/>
      <c r="WIG123" s="126"/>
      <c r="WIH123" s="126"/>
      <c r="WII123" s="126"/>
      <c r="WIJ123" s="126"/>
      <c r="WIK123" s="126"/>
      <c r="WIL123" s="126"/>
      <c r="WIM123" s="126"/>
      <c r="WIN123" s="126"/>
      <c r="WIO123" s="126"/>
      <c r="WIP123" s="126"/>
      <c r="WIQ123" s="126"/>
      <c r="WIR123" s="126"/>
      <c r="WIS123" s="126"/>
      <c r="WIT123" s="126"/>
      <c r="WIU123" s="126"/>
      <c r="WIV123" s="126"/>
      <c r="WIW123" s="126"/>
      <c r="WIX123" s="126"/>
      <c r="WIY123" s="126"/>
      <c r="WIZ123" s="126"/>
      <c r="WJA123" s="126"/>
      <c r="WJB123" s="126"/>
      <c r="WJC123" s="126"/>
      <c r="WJD123" s="126"/>
      <c r="WJE123" s="126"/>
      <c r="WJF123" s="126"/>
      <c r="WJG123" s="126"/>
      <c r="WJH123" s="126"/>
      <c r="WJI123" s="126"/>
      <c r="WJJ123" s="126"/>
      <c r="WJK123" s="126"/>
      <c r="WJL123" s="126"/>
      <c r="WJM123" s="126"/>
      <c r="WJN123" s="126"/>
      <c r="WJO123" s="126"/>
      <c r="WJP123" s="126"/>
      <c r="WJQ123" s="126"/>
      <c r="WJR123" s="126"/>
      <c r="WJS123" s="126"/>
      <c r="WJT123" s="126"/>
      <c r="WJU123" s="126"/>
      <c r="WJV123" s="126"/>
      <c r="WJW123" s="126"/>
      <c r="WJX123" s="126"/>
      <c r="WJY123" s="126"/>
      <c r="WJZ123" s="126"/>
      <c r="WKA123" s="126"/>
      <c r="WKB123" s="126"/>
      <c r="WKC123" s="126"/>
      <c r="WKD123" s="126"/>
      <c r="WKE123" s="126"/>
      <c r="WKF123" s="126"/>
      <c r="WKG123" s="126"/>
      <c r="WKH123" s="126"/>
      <c r="WKI123" s="126"/>
      <c r="WKJ123" s="126"/>
      <c r="WKK123" s="126"/>
      <c r="WKL123" s="126"/>
      <c r="WKM123" s="126"/>
      <c r="WKN123" s="126"/>
      <c r="WKO123" s="126"/>
      <c r="WKP123" s="126"/>
      <c r="WKQ123" s="126"/>
      <c r="WKR123" s="126"/>
      <c r="WKS123" s="126"/>
      <c r="WKT123" s="126"/>
      <c r="WKU123" s="126"/>
      <c r="WKV123" s="126"/>
      <c r="WKW123" s="126"/>
      <c r="WKX123" s="126"/>
      <c r="WKY123" s="126"/>
      <c r="WKZ123" s="126"/>
      <c r="WLA123" s="126"/>
      <c r="WLB123" s="126"/>
      <c r="WLC123" s="126"/>
      <c r="WLD123" s="126"/>
      <c r="WLE123" s="126"/>
      <c r="WLF123" s="126"/>
      <c r="WLG123" s="126"/>
      <c r="WLH123" s="126"/>
      <c r="WLI123" s="126"/>
      <c r="WLJ123" s="126"/>
      <c r="WLK123" s="126"/>
      <c r="WLL123" s="126"/>
      <c r="WLM123" s="126"/>
      <c r="WLN123" s="126"/>
      <c r="WLO123" s="126"/>
      <c r="WLP123" s="126"/>
      <c r="WLQ123" s="126"/>
      <c r="WLR123" s="126"/>
      <c r="WLS123" s="126"/>
      <c r="WLT123" s="126"/>
      <c r="WLU123" s="126"/>
      <c r="WLV123" s="126"/>
      <c r="WLW123" s="126"/>
      <c r="WLX123" s="126"/>
      <c r="WLY123" s="126"/>
      <c r="WLZ123" s="126"/>
      <c r="WMA123" s="126"/>
      <c r="WMB123" s="126"/>
      <c r="WMC123" s="126"/>
      <c r="WMD123" s="126"/>
      <c r="WME123" s="126"/>
      <c r="WMF123" s="126"/>
      <c r="WMG123" s="126"/>
      <c r="WMH123" s="126"/>
      <c r="WMI123" s="126"/>
      <c r="WMJ123" s="126"/>
      <c r="WMK123" s="126"/>
      <c r="WML123" s="126"/>
      <c r="WMM123" s="126"/>
      <c r="WMN123" s="126"/>
      <c r="WMO123" s="126"/>
      <c r="WMP123" s="126"/>
      <c r="WMQ123" s="126"/>
      <c r="WMR123" s="126"/>
      <c r="WMS123" s="126"/>
      <c r="WMT123" s="126"/>
      <c r="WMU123" s="126"/>
      <c r="WMV123" s="126"/>
      <c r="WMW123" s="126"/>
      <c r="WMX123" s="126"/>
      <c r="WMY123" s="126"/>
      <c r="WMZ123" s="126"/>
      <c r="WNA123" s="126"/>
      <c r="WNB123" s="126"/>
      <c r="WNC123" s="126"/>
      <c r="WND123" s="126"/>
      <c r="WNE123" s="126"/>
      <c r="WNF123" s="126"/>
      <c r="WNG123" s="126"/>
      <c r="WNH123" s="126"/>
      <c r="WNI123" s="126"/>
      <c r="WNJ123" s="126"/>
      <c r="WNK123" s="126"/>
      <c r="WNL123" s="126"/>
      <c r="WNM123" s="126"/>
      <c r="WNN123" s="126"/>
      <c r="WNO123" s="126"/>
      <c r="WNP123" s="126"/>
      <c r="WNQ123" s="126"/>
      <c r="WNR123" s="126"/>
      <c r="WNS123" s="126"/>
      <c r="WNT123" s="126"/>
      <c r="WNU123" s="126"/>
      <c r="WNV123" s="126"/>
      <c r="WNW123" s="126"/>
      <c r="WNX123" s="126"/>
      <c r="WNY123" s="126"/>
      <c r="WNZ123" s="126"/>
      <c r="WOA123" s="126"/>
      <c r="WOB123" s="126"/>
      <c r="WOC123" s="126"/>
      <c r="WOD123" s="126"/>
      <c r="WOE123" s="126"/>
      <c r="WOF123" s="126"/>
      <c r="WOG123" s="126"/>
      <c r="WOH123" s="126"/>
      <c r="WOI123" s="126"/>
      <c r="WOJ123" s="126"/>
      <c r="WOK123" s="126"/>
      <c r="WOL123" s="126"/>
      <c r="WOM123" s="126"/>
      <c r="WON123" s="126"/>
      <c r="WOO123" s="126"/>
      <c r="WOP123" s="126"/>
      <c r="WOQ123" s="126"/>
      <c r="WOR123" s="126"/>
      <c r="WOS123" s="126"/>
      <c r="WOT123" s="126"/>
      <c r="WOU123" s="126"/>
      <c r="WOV123" s="126"/>
      <c r="WOW123" s="126"/>
      <c r="WOX123" s="126"/>
      <c r="WOY123" s="126"/>
      <c r="WOZ123" s="126"/>
      <c r="WPA123" s="126"/>
      <c r="WPB123" s="126"/>
      <c r="WPC123" s="126"/>
      <c r="WPD123" s="126"/>
      <c r="WPE123" s="126"/>
      <c r="WPF123" s="126"/>
      <c r="WPG123" s="126"/>
      <c r="WPH123" s="126"/>
      <c r="WPI123" s="126"/>
      <c r="WPJ123" s="126"/>
      <c r="WPK123" s="126"/>
      <c r="WPL123" s="126"/>
      <c r="WPM123" s="126"/>
      <c r="WPN123" s="126"/>
      <c r="WPO123" s="126"/>
      <c r="WPP123" s="126"/>
      <c r="WPQ123" s="126"/>
      <c r="WPR123" s="126"/>
      <c r="WPS123" s="126"/>
      <c r="WPT123" s="126"/>
      <c r="WPU123" s="126"/>
      <c r="WPV123" s="126"/>
      <c r="WPW123" s="126"/>
      <c r="WPX123" s="126"/>
      <c r="WPY123" s="126"/>
      <c r="WPZ123" s="126"/>
      <c r="WQA123" s="126"/>
      <c r="WQB123" s="126"/>
      <c r="WQC123" s="126"/>
      <c r="WQD123" s="126"/>
      <c r="WQE123" s="126"/>
      <c r="WQF123" s="126"/>
      <c r="WQG123" s="126"/>
      <c r="WQH123" s="126"/>
      <c r="WQI123" s="126"/>
      <c r="WQJ123" s="126"/>
      <c r="WQK123" s="126"/>
      <c r="WQL123" s="126"/>
      <c r="WQM123" s="126"/>
      <c r="WQN123" s="126"/>
      <c r="WQO123" s="126"/>
      <c r="WQP123" s="126"/>
      <c r="WQQ123" s="126"/>
      <c r="WQR123" s="126"/>
      <c r="WQS123" s="126"/>
      <c r="WQT123" s="126"/>
      <c r="WQU123" s="126"/>
      <c r="WQV123" s="126"/>
      <c r="WQW123" s="126"/>
      <c r="WQX123" s="126"/>
      <c r="WQY123" s="126"/>
      <c r="WQZ123" s="126"/>
      <c r="WRA123" s="126"/>
      <c r="WRB123" s="126"/>
      <c r="WRC123" s="126"/>
      <c r="WRD123" s="126"/>
      <c r="WRE123" s="126"/>
      <c r="WRF123" s="126"/>
      <c r="WRG123" s="126"/>
      <c r="WRH123" s="126"/>
      <c r="WRI123" s="126"/>
      <c r="WRJ123" s="126"/>
      <c r="WRK123" s="126"/>
      <c r="WRL123" s="126"/>
      <c r="WRM123" s="126"/>
      <c r="WRN123" s="126"/>
      <c r="WRO123" s="126"/>
      <c r="WRP123" s="126"/>
      <c r="WRQ123" s="126"/>
      <c r="WRR123" s="126"/>
      <c r="WRS123" s="126"/>
      <c r="WRT123" s="126"/>
      <c r="WRU123" s="126"/>
      <c r="WRV123" s="126"/>
      <c r="WRW123" s="126"/>
      <c r="WRX123" s="126"/>
      <c r="WRY123" s="126"/>
      <c r="WRZ123" s="126"/>
      <c r="WSA123" s="126"/>
      <c r="WSB123" s="126"/>
      <c r="WSC123" s="126"/>
      <c r="WSD123" s="126"/>
      <c r="WSE123" s="126"/>
      <c r="WSF123" s="126"/>
      <c r="WSG123" s="126"/>
      <c r="WSH123" s="126"/>
      <c r="WSI123" s="126"/>
      <c r="WSJ123" s="126"/>
      <c r="WSK123" s="126"/>
      <c r="WSL123" s="126"/>
      <c r="WSM123" s="126"/>
      <c r="WSN123" s="126"/>
      <c r="WSO123" s="126"/>
      <c r="WSP123" s="126"/>
      <c r="WSQ123" s="126"/>
      <c r="WSR123" s="126"/>
      <c r="WSS123" s="126"/>
      <c r="WST123" s="126"/>
      <c r="WSU123" s="126"/>
      <c r="WSV123" s="126"/>
      <c r="WSW123" s="126"/>
      <c r="WSX123" s="126"/>
      <c r="WSY123" s="126"/>
      <c r="WSZ123" s="126"/>
      <c r="WTA123" s="126"/>
      <c r="WTB123" s="126"/>
      <c r="WTC123" s="126"/>
      <c r="WTD123" s="126"/>
      <c r="WTE123" s="126"/>
      <c r="WTF123" s="126"/>
      <c r="WTG123" s="126"/>
      <c r="WTH123" s="126"/>
      <c r="WTI123" s="126"/>
      <c r="WTJ123" s="126"/>
      <c r="WTK123" s="126"/>
      <c r="WTL123" s="126"/>
      <c r="WTM123" s="126"/>
      <c r="WTN123" s="126"/>
      <c r="WTO123" s="126"/>
      <c r="WTP123" s="126"/>
      <c r="WTQ123" s="126"/>
      <c r="WTR123" s="126"/>
      <c r="WTS123" s="126"/>
      <c r="WTT123" s="126"/>
      <c r="WTU123" s="126"/>
      <c r="WTV123" s="126"/>
      <c r="WTW123" s="126"/>
      <c r="WTX123" s="126"/>
      <c r="WTY123" s="126"/>
      <c r="WTZ123" s="126"/>
      <c r="WUA123" s="126"/>
      <c r="WUB123" s="126"/>
      <c r="WUC123" s="126"/>
      <c r="WUD123" s="126"/>
      <c r="WUE123" s="126"/>
      <c r="WUF123" s="126"/>
      <c r="WUG123" s="126"/>
      <c r="WUH123" s="126"/>
      <c r="WUI123" s="126"/>
      <c r="WUJ123" s="126"/>
      <c r="WUK123" s="126"/>
      <c r="WUL123" s="126"/>
      <c r="WUM123" s="126"/>
      <c r="WUN123" s="126"/>
      <c r="WUO123" s="126"/>
      <c r="WUP123" s="126"/>
      <c r="WUQ123" s="126"/>
      <c r="WUR123" s="126"/>
      <c r="WUS123" s="126"/>
      <c r="WUT123" s="126"/>
      <c r="WUU123" s="126"/>
      <c r="WUV123" s="126"/>
      <c r="WUW123" s="126"/>
      <c r="WUX123" s="126"/>
      <c r="WUY123" s="126"/>
      <c r="WUZ123" s="126"/>
      <c r="WVA123" s="126"/>
      <c r="WVB123" s="126"/>
      <c r="WVC123" s="126"/>
      <c r="WVD123" s="126"/>
      <c r="WVE123" s="126"/>
      <c r="WVF123" s="126"/>
      <c r="WVG123" s="126"/>
      <c r="WVH123" s="126"/>
      <c r="WVI123" s="126"/>
      <c r="WVJ123" s="126"/>
      <c r="WVK123" s="126"/>
      <c r="WVL123" s="126"/>
      <c r="WVM123" s="126"/>
      <c r="WVN123" s="126"/>
      <c r="WVO123" s="126"/>
      <c r="WVP123" s="126"/>
      <c r="WVQ123" s="126"/>
      <c r="WVR123" s="126"/>
      <c r="WVS123" s="126"/>
      <c r="WVT123" s="126"/>
      <c r="WVU123" s="126"/>
      <c r="WVV123" s="126"/>
      <c r="WVW123" s="126"/>
      <c r="WVX123" s="126"/>
      <c r="WVY123" s="126"/>
      <c r="WVZ123" s="126"/>
      <c r="WWA123" s="126"/>
      <c r="WWB123" s="126"/>
      <c r="WWC123" s="126"/>
      <c r="WWD123" s="126"/>
      <c r="WWE123" s="126"/>
      <c r="WWF123" s="126"/>
      <c r="WWG123" s="126"/>
      <c r="WWH123" s="126"/>
      <c r="WWI123" s="126"/>
      <c r="WWJ123" s="126"/>
      <c r="WWK123" s="126"/>
      <c r="WWL123" s="126"/>
      <c r="WWM123" s="126"/>
      <c r="WWN123" s="126"/>
      <c r="WWO123" s="126"/>
      <c r="WWP123" s="126"/>
      <c r="WWQ123" s="126"/>
      <c r="WWR123" s="126"/>
      <c r="WWS123" s="126"/>
      <c r="WWT123" s="126"/>
      <c r="WWU123" s="126"/>
      <c r="WWV123" s="126"/>
      <c r="WWW123" s="126"/>
      <c r="WWX123" s="126"/>
      <c r="WWY123" s="126"/>
      <c r="WWZ123" s="126"/>
      <c r="WXA123" s="126"/>
      <c r="WXB123" s="126"/>
      <c r="WXC123" s="126"/>
      <c r="WXD123" s="126"/>
      <c r="WXE123" s="126"/>
      <c r="WXF123" s="126"/>
      <c r="WXG123" s="126"/>
      <c r="WXH123" s="126"/>
      <c r="WXI123" s="126"/>
      <c r="WXJ123" s="126"/>
      <c r="WXK123" s="126"/>
      <c r="WXL123" s="126"/>
      <c r="WXM123" s="126"/>
      <c r="WXN123" s="126"/>
      <c r="WXO123" s="126"/>
      <c r="WXP123" s="126"/>
      <c r="WXQ123" s="126"/>
      <c r="WXR123" s="126"/>
      <c r="WXS123" s="126"/>
      <c r="WXT123" s="126"/>
      <c r="WXU123" s="126"/>
      <c r="WXV123" s="126"/>
      <c r="WXW123" s="126"/>
      <c r="WXX123" s="126"/>
      <c r="WXY123" s="126"/>
      <c r="WXZ123" s="126"/>
      <c r="WYA123" s="126"/>
      <c r="WYB123" s="126"/>
      <c r="WYC123" s="126"/>
      <c r="WYD123" s="126"/>
      <c r="WYE123" s="126"/>
      <c r="WYF123" s="126"/>
      <c r="WYG123" s="126"/>
      <c r="WYH123" s="126"/>
      <c r="WYI123" s="126"/>
      <c r="WYJ123" s="126"/>
      <c r="WYK123" s="126"/>
      <c r="WYL123" s="126"/>
      <c r="WYM123" s="126"/>
      <c r="WYN123" s="126"/>
      <c r="WYO123" s="126"/>
      <c r="WYP123" s="126"/>
      <c r="WYQ123" s="126"/>
      <c r="WYR123" s="126"/>
      <c r="WYS123" s="126"/>
      <c r="WYT123" s="126"/>
      <c r="WYU123" s="126"/>
      <c r="WYV123" s="126"/>
      <c r="WYW123" s="126"/>
      <c r="WYX123" s="126"/>
      <c r="WYY123" s="126"/>
      <c r="WYZ123" s="126"/>
      <c r="WZA123" s="126"/>
      <c r="WZB123" s="126"/>
      <c r="WZC123" s="126"/>
      <c r="WZD123" s="126"/>
      <c r="WZE123" s="126"/>
      <c r="WZF123" s="126"/>
      <c r="WZG123" s="126"/>
      <c r="WZH123" s="126"/>
      <c r="WZI123" s="126"/>
      <c r="WZJ123" s="126"/>
      <c r="WZK123" s="126"/>
      <c r="WZL123" s="126"/>
      <c r="WZM123" s="126"/>
      <c r="WZN123" s="126"/>
      <c r="WZO123" s="126"/>
      <c r="WZP123" s="126"/>
      <c r="WZQ123" s="126"/>
      <c r="WZR123" s="126"/>
      <c r="WZS123" s="126"/>
      <c r="WZT123" s="126"/>
      <c r="WZU123" s="126"/>
      <c r="WZV123" s="126"/>
      <c r="WZW123" s="126"/>
      <c r="WZX123" s="126"/>
      <c r="WZY123" s="126"/>
      <c r="WZZ123" s="126"/>
      <c r="XAA123" s="126"/>
      <c r="XAB123" s="126"/>
      <c r="XAC123" s="126"/>
      <c r="XAD123" s="126"/>
      <c r="XAE123" s="126"/>
      <c r="XAF123" s="126"/>
      <c r="XAG123" s="126"/>
      <c r="XAH123" s="126"/>
      <c r="XAI123" s="126"/>
      <c r="XAJ123" s="126"/>
      <c r="XAK123" s="126"/>
      <c r="XAL123" s="126"/>
      <c r="XAM123" s="126"/>
      <c r="XAN123" s="126"/>
      <c r="XAO123" s="126"/>
      <c r="XAP123" s="126"/>
      <c r="XAQ123" s="126"/>
      <c r="XAR123" s="126"/>
      <c r="XAS123" s="126"/>
      <c r="XAT123" s="126"/>
      <c r="XAU123" s="126"/>
      <c r="XAV123" s="126"/>
      <c r="XAW123" s="126"/>
      <c r="XAX123" s="126"/>
      <c r="XAY123" s="126"/>
      <c r="XAZ123" s="126"/>
      <c r="XBA123" s="126"/>
      <c r="XBB123" s="126"/>
      <c r="XBC123" s="126"/>
      <c r="XBD123" s="126"/>
      <c r="XBE123" s="126"/>
      <c r="XBF123" s="126"/>
      <c r="XBG123" s="126"/>
      <c r="XBH123" s="126"/>
      <c r="XBI123" s="126"/>
      <c r="XBJ123" s="126"/>
      <c r="XBK123" s="126"/>
      <c r="XBL123" s="126"/>
      <c r="XBM123" s="126"/>
      <c r="XBN123" s="126"/>
      <c r="XBO123" s="126"/>
      <c r="XBP123" s="126"/>
      <c r="XBQ123" s="126"/>
      <c r="XBR123" s="126"/>
      <c r="XBS123" s="126"/>
      <c r="XBT123" s="126"/>
      <c r="XBU123" s="126"/>
      <c r="XBV123" s="126"/>
      <c r="XBW123" s="126"/>
      <c r="XBX123" s="126"/>
      <c r="XBY123" s="126"/>
      <c r="XBZ123" s="126"/>
      <c r="XCA123" s="126"/>
      <c r="XCB123" s="126"/>
      <c r="XCC123" s="126"/>
      <c r="XCD123" s="126"/>
      <c r="XCE123" s="126"/>
      <c r="XCF123" s="126"/>
      <c r="XCG123" s="126"/>
      <c r="XCH123" s="126"/>
      <c r="XCI123" s="126"/>
      <c r="XCJ123" s="126"/>
      <c r="XCK123" s="126"/>
      <c r="XCL123" s="126"/>
      <c r="XCM123" s="126"/>
      <c r="XCN123" s="126"/>
      <c r="XCO123" s="126"/>
    </row>
    <row r="165" spans="1:27" ht="15.75" thickBot="1" x14ac:dyDescent="0.3"/>
    <row r="166" spans="1:27" s="7" customFormat="1" ht="63" customHeight="1" thickBot="1" x14ac:dyDescent="0.25">
      <c r="A166" s="1384" t="s">
        <v>64</v>
      </c>
      <c r="B166" s="1954" t="s">
        <v>73</v>
      </c>
      <c r="C166" s="1954"/>
      <c r="D166" s="1954"/>
      <c r="E166" s="1954"/>
      <c r="F166" s="1954"/>
      <c r="G166" s="1954"/>
      <c r="H166" s="1954"/>
      <c r="I166" s="1954"/>
      <c r="J166" s="1954"/>
      <c r="K166" s="1954"/>
      <c r="L166" s="1954"/>
      <c r="M166" s="1954"/>
      <c r="N166" s="1954"/>
      <c r="O166" s="1954"/>
      <c r="P166" s="1954"/>
      <c r="Q166" s="1954"/>
      <c r="R166" s="1954"/>
      <c r="S166" s="1385"/>
      <c r="T166" s="1385"/>
      <c r="U166" s="1385"/>
      <c r="V166" s="1385"/>
      <c r="W166" s="1385"/>
      <c r="X166" s="1385"/>
      <c r="Y166" s="1385"/>
      <c r="Z166" s="1385"/>
      <c r="AA166" s="1385"/>
    </row>
  </sheetData>
  <mergeCells count="6">
    <mergeCell ref="B123:R123"/>
    <mergeCell ref="B166:R166"/>
    <mergeCell ref="B1:R1"/>
    <mergeCell ref="B27:R27"/>
    <mergeCell ref="B71:R71"/>
    <mergeCell ref="B97:R97"/>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C45"/>
  </sheetPr>
  <dimension ref="A1:ES203"/>
  <sheetViews>
    <sheetView zoomScale="70" zoomScaleNormal="70" workbookViewId="0">
      <selection activeCell="X22" sqref="X22"/>
    </sheetView>
  </sheetViews>
  <sheetFormatPr defaultColWidth="9" defaultRowHeight="15" x14ac:dyDescent="0.2"/>
  <cols>
    <col min="1" max="1" width="12.7109375" style="25" customWidth="1"/>
    <col min="2" max="2" width="30.7109375" style="25" customWidth="1"/>
    <col min="3" max="7" width="12.7109375" style="25" customWidth="1"/>
    <col min="8" max="8" width="12.7109375" style="69" customWidth="1"/>
    <col min="9" max="9" width="12.7109375" style="72" customWidth="1"/>
    <col min="10" max="10" width="12.7109375" style="110" customWidth="1"/>
    <col min="11" max="11" width="12.7109375" style="120" customWidth="1"/>
    <col min="12" max="12" width="12.7109375" style="597" customWidth="1"/>
    <col min="13" max="13" width="12.7109375" style="692" customWidth="1"/>
    <col min="14" max="14" width="12.7109375" style="711" customWidth="1"/>
    <col min="15" max="15" width="12.7109375" style="733" customWidth="1"/>
    <col min="16" max="16" width="12.7109375" style="759" customWidth="1"/>
    <col min="17" max="17" width="12.7109375" style="778" customWidth="1"/>
    <col min="18" max="18" width="12.7109375" style="690" customWidth="1"/>
    <col min="19" max="19" width="12.7109375" style="1345" customWidth="1"/>
    <col min="20" max="24" width="12.85546875" style="25" customWidth="1"/>
    <col min="25" max="116" width="9" style="25"/>
    <col min="117" max="16384" width="9" style="1"/>
  </cols>
  <sheetData>
    <row r="1" spans="1:149" s="25" customFormat="1" x14ac:dyDescent="0.2">
      <c r="H1" s="69"/>
      <c r="I1" s="72"/>
      <c r="J1" s="110"/>
      <c r="K1" s="120"/>
      <c r="L1" s="597"/>
      <c r="M1" s="692"/>
      <c r="N1" s="711"/>
      <c r="O1" s="733"/>
      <c r="P1" s="759"/>
      <c r="Q1" s="778"/>
      <c r="R1" s="690"/>
      <c r="S1" s="1345"/>
      <c r="V1" s="25" t="s">
        <v>336</v>
      </c>
    </row>
    <row r="2" spans="1:149" s="25" customFormat="1" x14ac:dyDescent="0.2">
      <c r="H2" s="69"/>
      <c r="I2" s="72"/>
      <c r="J2" s="110"/>
      <c r="K2" s="120"/>
      <c r="L2" s="597"/>
      <c r="M2" s="692"/>
      <c r="N2" s="711"/>
      <c r="O2" s="733"/>
      <c r="P2" s="759"/>
      <c r="Q2" s="778"/>
      <c r="R2" s="690"/>
      <c r="S2" s="1345"/>
    </row>
    <row r="3" spans="1:149" s="25" customFormat="1" x14ac:dyDescent="0.2">
      <c r="H3" s="69"/>
      <c r="I3" s="72"/>
      <c r="J3" s="110"/>
      <c r="K3" s="120"/>
      <c r="L3" s="597"/>
      <c r="M3" s="692"/>
      <c r="N3" s="711"/>
      <c r="O3" s="733"/>
      <c r="P3" s="759"/>
      <c r="Q3" s="778"/>
      <c r="R3" s="690"/>
      <c r="S3" s="1345"/>
    </row>
    <row r="4" spans="1:149" s="25" customFormat="1" x14ac:dyDescent="0.2">
      <c r="B4" s="1345"/>
      <c r="C4" s="1345"/>
      <c r="D4" s="1345"/>
      <c r="E4" s="1345"/>
      <c r="F4" s="1345"/>
      <c r="G4" s="1345"/>
      <c r="H4" s="1345"/>
      <c r="I4" s="1345"/>
      <c r="J4" s="1345"/>
      <c r="K4" s="1345"/>
      <c r="L4" s="1345"/>
      <c r="M4" s="1444"/>
      <c r="N4" s="1444"/>
      <c r="O4" s="1444"/>
      <c r="P4" s="1444"/>
      <c r="Q4" s="1444"/>
      <c r="R4" s="1345"/>
      <c r="S4" s="1345"/>
      <c r="T4" s="1345"/>
      <c r="U4" s="1345"/>
    </row>
    <row r="5" spans="1:149" ht="63" customHeight="1" x14ac:dyDescent="0.2">
      <c r="A5" s="1454" t="s">
        <v>38</v>
      </c>
      <c r="B5" s="1946" t="s">
        <v>121</v>
      </c>
      <c r="C5" s="1947"/>
      <c r="D5" s="1947"/>
      <c r="E5" s="1947"/>
      <c r="F5" s="1947"/>
      <c r="G5" s="1947"/>
      <c r="H5" s="1947"/>
      <c r="I5" s="1947"/>
      <c r="J5" s="1947"/>
      <c r="K5" s="1947"/>
      <c r="L5" s="1947"/>
      <c r="M5" s="1947"/>
      <c r="N5" s="1947"/>
      <c r="O5" s="1947"/>
      <c r="P5" s="1947"/>
      <c r="Q5" s="1947"/>
      <c r="R5" s="1947"/>
      <c r="S5" s="1947"/>
      <c r="T5" s="1947"/>
      <c r="U5" s="1947"/>
      <c r="V5" s="1733"/>
    </row>
    <row r="6" spans="1:149" ht="63" customHeight="1" x14ac:dyDescent="0.2">
      <c r="A6" s="1455"/>
      <c r="B6" s="1643" t="s">
        <v>68</v>
      </c>
      <c r="C6" s="1715" t="s">
        <v>6</v>
      </c>
      <c r="D6" s="1716" t="s">
        <v>7</v>
      </c>
      <c r="E6" s="1717" t="s">
        <v>8</v>
      </c>
      <c r="F6" s="1718" t="s">
        <v>140</v>
      </c>
      <c r="G6" s="1719" t="s">
        <v>179</v>
      </c>
      <c r="H6" s="1720" t="s">
        <v>224</v>
      </c>
      <c r="I6" s="1721" t="s">
        <v>235</v>
      </c>
      <c r="J6" s="1722" t="s">
        <v>288</v>
      </c>
      <c r="K6" s="1723" t="s">
        <v>323</v>
      </c>
      <c r="L6" s="1724" t="s">
        <v>335</v>
      </c>
      <c r="M6" s="1725" t="s">
        <v>386</v>
      </c>
      <c r="N6" s="1726" t="s">
        <v>410</v>
      </c>
      <c r="O6" s="1727" t="s">
        <v>425</v>
      </c>
      <c r="P6" s="1728" t="s">
        <v>458</v>
      </c>
      <c r="Q6" s="1729" t="s">
        <v>600</v>
      </c>
      <c r="R6" s="1730" t="s">
        <v>653</v>
      </c>
      <c r="S6" s="1731" t="s">
        <v>660</v>
      </c>
      <c r="T6" s="1731" t="s">
        <v>700</v>
      </c>
      <c r="U6" s="1731" t="s">
        <v>704</v>
      </c>
      <c r="V6" s="1633" t="s">
        <v>706</v>
      </c>
      <c r="W6" s="1345"/>
    </row>
    <row r="7" spans="1:149" s="43" customFormat="1" ht="31.5" customHeight="1" x14ac:dyDescent="0.2">
      <c r="A7" s="44"/>
      <c r="B7" s="1493" t="s">
        <v>69</v>
      </c>
      <c r="C7" s="1508" t="s">
        <v>674</v>
      </c>
      <c r="D7" s="1509" t="s">
        <v>675</v>
      </c>
      <c r="E7" s="1510" t="s">
        <v>676</v>
      </c>
      <c r="F7" s="1511" t="s">
        <v>677</v>
      </c>
      <c r="G7" s="1512" t="s">
        <v>678</v>
      </c>
      <c r="H7" s="1513" t="s">
        <v>679</v>
      </c>
      <c r="I7" s="1514" t="s">
        <v>680</v>
      </c>
      <c r="J7" s="1515" t="s">
        <v>681</v>
      </c>
      <c r="K7" s="1516" t="s">
        <v>682</v>
      </c>
      <c r="L7" s="1517" t="s">
        <v>683</v>
      </c>
      <c r="M7" s="1518" t="s">
        <v>684</v>
      </c>
      <c r="N7" s="1519" t="s">
        <v>685</v>
      </c>
      <c r="O7" s="1520" t="s">
        <v>686</v>
      </c>
      <c r="P7" s="1521" t="s">
        <v>687</v>
      </c>
      <c r="Q7" s="1522" t="s">
        <v>688</v>
      </c>
      <c r="R7" s="1523" t="s">
        <v>689</v>
      </c>
      <c r="S7" s="1524" t="s">
        <v>692</v>
      </c>
      <c r="T7" s="1525" t="s">
        <v>701</v>
      </c>
      <c r="U7" s="1524" t="s">
        <v>705</v>
      </c>
      <c r="V7" s="1638" t="s">
        <v>707</v>
      </c>
      <c r="W7" s="1347"/>
      <c r="X7" s="3"/>
      <c r="Y7" s="3"/>
      <c r="Z7" s="3"/>
      <c r="AA7" s="3"/>
      <c r="AB7" s="3"/>
      <c r="AC7" s="3"/>
      <c r="AD7" s="3"/>
      <c r="AE7" s="3"/>
      <c r="AF7" s="3"/>
      <c r="AG7" s="3"/>
      <c r="AH7" s="3"/>
      <c r="AI7" s="3"/>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row>
    <row r="8" spans="1:149" x14ac:dyDescent="0.2">
      <c r="A8" s="52"/>
      <c r="B8" s="1526" t="s">
        <v>2</v>
      </c>
      <c r="C8" s="1395">
        <v>5.6269999999999998</v>
      </c>
      <c r="D8" s="1395">
        <v>5.048</v>
      </c>
      <c r="E8" s="1395">
        <v>6.5140000000000002</v>
      </c>
      <c r="F8" s="1395">
        <v>6.3630000000000004</v>
      </c>
      <c r="G8" s="1395">
        <v>7.1429999999999998</v>
      </c>
      <c r="H8" s="1395">
        <v>6.22</v>
      </c>
      <c r="I8" s="1395">
        <v>6.6130000000000004</v>
      </c>
      <c r="J8" s="1395">
        <v>7.95</v>
      </c>
      <c r="K8" s="1395">
        <v>8.1579999999999995</v>
      </c>
      <c r="L8" s="1395">
        <v>6.6520000000000001</v>
      </c>
      <c r="M8" s="1395">
        <v>7.7919999999999998</v>
      </c>
      <c r="N8" s="1395">
        <v>8.3190000000000008</v>
      </c>
      <c r="O8" s="1395">
        <v>7.9770000000000003</v>
      </c>
      <c r="P8" s="1395">
        <v>8.1850000000000005</v>
      </c>
      <c r="Q8" s="1395">
        <v>14.038</v>
      </c>
      <c r="R8" s="1395">
        <v>25.190999999999999</v>
      </c>
      <c r="S8" s="1401">
        <v>31.974</v>
      </c>
      <c r="T8" s="1427">
        <v>32.204000000000001</v>
      </c>
      <c r="U8" s="1401">
        <v>26.239000000000001</v>
      </c>
      <c r="V8" s="1686">
        <v>18.869</v>
      </c>
      <c r="W8" s="1345"/>
    </row>
    <row r="9" spans="1:149" x14ac:dyDescent="0.2">
      <c r="A9" s="1455"/>
      <c r="B9" s="1527" t="str">
        <f>"≥-10% to -5%"</f>
        <v>≥-10% to -5%</v>
      </c>
      <c r="C9" s="1395">
        <v>6.0920000000000005</v>
      </c>
      <c r="D9" s="1395">
        <v>6.5709999999999997</v>
      </c>
      <c r="E9" s="1395">
        <v>5.0380000000000003</v>
      </c>
      <c r="F9" s="1395">
        <v>7.8220000000000001</v>
      </c>
      <c r="G9" s="1395">
        <v>8.5839999999999996</v>
      </c>
      <c r="H9" s="1395">
        <v>10.551</v>
      </c>
      <c r="I9" s="1395">
        <v>9.1750000000000007</v>
      </c>
      <c r="J9" s="1395">
        <v>6.931</v>
      </c>
      <c r="K9" s="1395">
        <v>7.5259999999999998</v>
      </c>
      <c r="L9" s="1395">
        <v>7.4260000000000002</v>
      </c>
      <c r="M9" s="1395">
        <v>7.3369999999999997</v>
      </c>
      <c r="N9" s="1395">
        <v>8.6470000000000002</v>
      </c>
      <c r="O9" s="1395">
        <v>8.6890000000000001</v>
      </c>
      <c r="P9" s="1395">
        <v>10.423</v>
      </c>
      <c r="Q9" s="1395">
        <v>11.665000000000001</v>
      </c>
      <c r="R9" s="1395">
        <v>15.979000000000001</v>
      </c>
      <c r="S9" s="1401">
        <v>14.302</v>
      </c>
      <c r="T9" s="1428">
        <v>14.750999999999999</v>
      </c>
      <c r="U9" s="1401">
        <v>13.17</v>
      </c>
      <c r="V9" s="1686">
        <v>11.895</v>
      </c>
      <c r="W9" s="1345"/>
    </row>
    <row r="10" spans="1:149" x14ac:dyDescent="0.2">
      <c r="A10" s="1455"/>
      <c r="B10" s="1527" t="str">
        <f>"≥-5% to 0%"</f>
        <v>≥-5% to 0%</v>
      </c>
      <c r="C10" s="1395">
        <v>11.732000000000001</v>
      </c>
      <c r="D10" s="1395">
        <v>11.112</v>
      </c>
      <c r="E10" s="1395">
        <v>10.599</v>
      </c>
      <c r="F10" s="1395">
        <v>13.084</v>
      </c>
      <c r="G10" s="1395">
        <v>14.379</v>
      </c>
      <c r="H10" s="1395">
        <v>14.931000000000001</v>
      </c>
      <c r="I10" s="1395">
        <v>16.081</v>
      </c>
      <c r="J10" s="1395">
        <v>13.886000000000001</v>
      </c>
      <c r="K10" s="1395">
        <v>14.237</v>
      </c>
      <c r="L10" s="1395">
        <v>15.628</v>
      </c>
      <c r="M10" s="1395">
        <v>15.056000000000001</v>
      </c>
      <c r="N10" s="1395">
        <v>14.039</v>
      </c>
      <c r="O10" s="1395">
        <v>14.369</v>
      </c>
      <c r="P10" s="1395">
        <v>13.9</v>
      </c>
      <c r="Q10" s="1395">
        <v>16.367000000000001</v>
      </c>
      <c r="R10" s="1395">
        <v>15.56</v>
      </c>
      <c r="S10" s="1401">
        <v>14.01</v>
      </c>
      <c r="T10" s="1428">
        <v>12.955</v>
      </c>
      <c r="U10" s="1401">
        <v>13.685</v>
      </c>
      <c r="V10" s="1686">
        <v>12.099</v>
      </c>
      <c r="W10" s="1345"/>
    </row>
    <row r="11" spans="1:149" x14ac:dyDescent="0.2">
      <c r="A11" s="1455"/>
      <c r="B11" s="1527" t="str">
        <f>"≥0% to 5%"</f>
        <v>≥0% to 5%</v>
      </c>
      <c r="C11" s="1395">
        <v>33.695999999999998</v>
      </c>
      <c r="D11" s="1395">
        <v>35.35</v>
      </c>
      <c r="E11" s="1395">
        <v>40.477000000000004</v>
      </c>
      <c r="F11" s="1395">
        <v>35.471000000000004</v>
      </c>
      <c r="G11" s="1395">
        <v>32.978999999999999</v>
      </c>
      <c r="H11" s="1395">
        <v>32.436999999999998</v>
      </c>
      <c r="I11" s="1395">
        <v>35.166000000000004</v>
      </c>
      <c r="J11" s="1395">
        <v>34.642000000000003</v>
      </c>
      <c r="K11" s="1395">
        <v>33.944000000000003</v>
      </c>
      <c r="L11" s="1395">
        <v>34.680999999999997</v>
      </c>
      <c r="M11" s="1395">
        <v>34.244999999999997</v>
      </c>
      <c r="N11" s="1395">
        <v>32.710999999999999</v>
      </c>
      <c r="O11" s="1395">
        <v>34.319000000000003</v>
      </c>
      <c r="P11" s="1395">
        <v>34.999000000000002</v>
      </c>
      <c r="Q11" s="1395">
        <v>29.66</v>
      </c>
      <c r="R11" s="1395">
        <v>23.556000000000001</v>
      </c>
      <c r="S11" s="1401">
        <v>20.928000000000001</v>
      </c>
      <c r="T11" s="1428">
        <v>20.451000000000001</v>
      </c>
      <c r="U11" s="1401">
        <v>21.856000000000002</v>
      </c>
      <c r="V11" s="1686">
        <v>25.841000000000001</v>
      </c>
      <c r="W11" s="1345"/>
    </row>
    <row r="12" spans="1:149" x14ac:dyDescent="0.2">
      <c r="A12" s="1455"/>
      <c r="B12" s="1527" t="str">
        <f>"≥5% to 10%"</f>
        <v>≥5% to 10%</v>
      </c>
      <c r="C12" s="1395">
        <v>19.437000000000001</v>
      </c>
      <c r="D12" s="1395">
        <v>21.276</v>
      </c>
      <c r="E12" s="1395">
        <v>17.272000000000002</v>
      </c>
      <c r="F12" s="1395">
        <v>15.978</v>
      </c>
      <c r="G12" s="1395">
        <v>18.03</v>
      </c>
      <c r="H12" s="1395">
        <v>15.883000000000001</v>
      </c>
      <c r="I12" s="1395">
        <v>15.73</v>
      </c>
      <c r="J12" s="1395">
        <v>16.631</v>
      </c>
      <c r="K12" s="1395">
        <v>18.402999999999999</v>
      </c>
      <c r="L12" s="1395">
        <v>17.285</v>
      </c>
      <c r="M12" s="1395">
        <v>15.886000000000001</v>
      </c>
      <c r="N12" s="1395">
        <v>18.085000000000001</v>
      </c>
      <c r="O12" s="1395">
        <v>17.975000000000001</v>
      </c>
      <c r="P12" s="1395">
        <v>15.266999999999999</v>
      </c>
      <c r="Q12" s="1395">
        <v>13.867000000000001</v>
      </c>
      <c r="R12" s="1395">
        <v>8.0579999999999998</v>
      </c>
      <c r="S12" s="1401">
        <v>7.7160000000000002</v>
      </c>
      <c r="T12" s="1428">
        <v>8.870000000000001</v>
      </c>
      <c r="U12" s="1401">
        <v>11.395</v>
      </c>
      <c r="V12" s="1686">
        <v>12.743</v>
      </c>
      <c r="W12" s="1345"/>
    </row>
    <row r="13" spans="1:149" x14ac:dyDescent="0.2">
      <c r="A13" s="1455"/>
      <c r="B13" s="1528" t="s">
        <v>3</v>
      </c>
      <c r="C13" s="1396">
        <v>23.417000000000002</v>
      </c>
      <c r="D13" s="1396">
        <v>20.644000000000002</v>
      </c>
      <c r="E13" s="1396">
        <v>20.100000000000001</v>
      </c>
      <c r="F13" s="1396">
        <v>21.280999999999999</v>
      </c>
      <c r="G13" s="1396">
        <v>18.885000000000002</v>
      </c>
      <c r="H13" s="1396">
        <v>19.978999999999999</v>
      </c>
      <c r="I13" s="1396">
        <v>17.234999999999999</v>
      </c>
      <c r="J13" s="1396">
        <v>19.96</v>
      </c>
      <c r="K13" s="1396">
        <v>17.731999999999999</v>
      </c>
      <c r="L13" s="1396">
        <v>18.327999999999999</v>
      </c>
      <c r="M13" s="1396">
        <v>19.684000000000001</v>
      </c>
      <c r="N13" s="1396">
        <v>18.198</v>
      </c>
      <c r="O13" s="1396">
        <v>16.670999999999999</v>
      </c>
      <c r="P13" s="1396">
        <v>17.227</v>
      </c>
      <c r="Q13" s="1396">
        <v>14.402000000000001</v>
      </c>
      <c r="R13" s="1396">
        <v>11.657</v>
      </c>
      <c r="S13" s="1402">
        <v>11.071</v>
      </c>
      <c r="T13" s="1429">
        <v>10.769</v>
      </c>
      <c r="U13" s="1402">
        <v>13.655000000000001</v>
      </c>
      <c r="V13" s="1687">
        <v>18.552</v>
      </c>
      <c r="W13" s="1345"/>
    </row>
    <row r="14" spans="1:149" s="25" customFormat="1" ht="3" customHeight="1" x14ac:dyDescent="0.2">
      <c r="B14" s="21"/>
      <c r="C14" s="78"/>
      <c r="D14" s="82"/>
      <c r="E14" s="83"/>
      <c r="F14" s="26"/>
      <c r="H14" s="69"/>
      <c r="I14" s="72"/>
      <c r="J14" s="110"/>
      <c r="K14" s="120"/>
      <c r="L14" s="597"/>
      <c r="M14" s="692"/>
      <c r="N14" s="711"/>
      <c r="O14" s="733"/>
      <c r="P14" s="759"/>
      <c r="Q14" s="778"/>
      <c r="R14" s="690"/>
      <c r="S14" s="1345"/>
      <c r="V14" s="1732"/>
      <c r="W14" s="1345"/>
    </row>
    <row r="15" spans="1:149" s="25" customFormat="1" ht="63" customHeight="1" x14ac:dyDescent="0.2">
      <c r="B15" s="1956" t="s">
        <v>169</v>
      </c>
      <c r="C15" s="1957"/>
      <c r="D15" s="1957"/>
      <c r="E15" s="1957"/>
      <c r="F15" s="1957"/>
      <c r="G15" s="1957"/>
      <c r="H15" s="1957"/>
      <c r="I15" s="1957"/>
      <c r="J15" s="1957"/>
      <c r="K15" s="1957"/>
      <c r="L15" s="1957"/>
      <c r="M15" s="1957"/>
      <c r="N15" s="1957"/>
      <c r="O15" s="1957"/>
      <c r="P15" s="1957"/>
      <c r="Q15" s="1957"/>
      <c r="R15" s="1957"/>
      <c r="S15" s="1957"/>
    </row>
    <row r="16" spans="1:149" s="25" customFormat="1" ht="15.75" x14ac:dyDescent="0.2">
      <c r="B16" s="1367" t="s">
        <v>690</v>
      </c>
      <c r="C16" s="1363">
        <f>((C8*(-15))+(C9*(-7.5))+(C10*(-2.5))+(C11*2.5)+(C12*7.5)+(C13*15))/100</f>
        <v>4.2184749999999998</v>
      </c>
      <c r="D16" s="1363">
        <f t="shared" ref="D16:S16" si="0">((D8*(-15))+(D9*(-7.5))+(D10*(-2.5))+(D11*2.5)+(D12*7.5)+(D13*15))/100</f>
        <v>4.0482249999999995</v>
      </c>
      <c r="E16" s="1363">
        <f t="shared" si="0"/>
        <v>3.7023999999999999</v>
      </c>
      <c r="F16" s="1363">
        <f t="shared" si="0"/>
        <v>3.4090749999999996</v>
      </c>
      <c r="G16" s="1363">
        <f t="shared" si="0"/>
        <v>2.9347500000000006</v>
      </c>
      <c r="H16" s="1363">
        <f t="shared" si="0"/>
        <v>2.9013999999999998</v>
      </c>
      <c r="I16" s="1363">
        <f t="shared" si="0"/>
        <v>2.5620500000000006</v>
      </c>
      <c r="J16" s="1363">
        <f t="shared" si="0"/>
        <v>3.0479000000000003</v>
      </c>
      <c r="K16" s="1363">
        <f t="shared" si="0"/>
        <v>2.7445500000000003</v>
      </c>
      <c r="L16" s="1363">
        <f t="shared" si="0"/>
        <v>2.9671500000000002</v>
      </c>
      <c r="M16" s="1363">
        <f t="shared" si="0"/>
        <v>2.9046999999999996</v>
      </c>
      <c r="N16" s="1363">
        <f t="shared" si="0"/>
        <v>2.6565000000000003</v>
      </c>
      <c r="O16" s="1363">
        <f t="shared" si="0"/>
        <v>2.4992999999999999</v>
      </c>
      <c r="P16" s="1363">
        <f t="shared" si="0"/>
        <v>2.2470750000000006</v>
      </c>
      <c r="Q16" s="1363">
        <f t="shared" si="0"/>
        <v>0.55207499999999987</v>
      </c>
      <c r="R16" s="1363">
        <f t="shared" si="0"/>
        <v>-2.4242749999999997</v>
      </c>
      <c r="S16" s="1364">
        <f t="shared" si="0"/>
        <v>-3.4564499999999994</v>
      </c>
      <c r="T16" s="1364">
        <f t="shared" ref="T16:U16" si="1">((T8*(-15))+(T9*(-7.5))+(T10*(-2.5))+(T11*2.5)+(T12*7.5)+(T13*15))/100</f>
        <v>-3.4689250000000014</v>
      </c>
      <c r="U16" s="1364">
        <f t="shared" si="1"/>
        <v>-1.8164500000000001</v>
      </c>
    </row>
    <row r="17" spans="1:149" s="25" customFormat="1" ht="15.75" x14ac:dyDescent="0.2">
      <c r="B17" s="1367" t="s">
        <v>691</v>
      </c>
      <c r="C17" s="1363"/>
      <c r="D17" s="1363"/>
      <c r="E17" s="1363"/>
      <c r="F17" s="1363">
        <f>AVERAGE(C16:F16)</f>
        <v>3.8445437500000001</v>
      </c>
      <c r="G17" s="1363">
        <f>AVERAGE(D16:G16)</f>
        <v>3.5236125</v>
      </c>
      <c r="H17" s="1363">
        <f t="shared" ref="H17:U17" si="2">AVERAGE(E16:H16)</f>
        <v>3.2369062499999997</v>
      </c>
      <c r="I17" s="1363">
        <f t="shared" si="2"/>
        <v>2.9518187500000006</v>
      </c>
      <c r="J17" s="1363">
        <f t="shared" si="2"/>
        <v>2.8615250000000003</v>
      </c>
      <c r="K17" s="1363">
        <f t="shared" si="2"/>
        <v>2.8139750000000001</v>
      </c>
      <c r="L17" s="1363">
        <f t="shared" si="2"/>
        <v>2.8304125000000004</v>
      </c>
      <c r="M17" s="1363">
        <f t="shared" si="2"/>
        <v>2.9160750000000002</v>
      </c>
      <c r="N17" s="1363">
        <f t="shared" si="2"/>
        <v>2.818225</v>
      </c>
      <c r="O17" s="1363">
        <f t="shared" si="2"/>
        <v>2.7569124999999999</v>
      </c>
      <c r="P17" s="1363">
        <f t="shared" si="2"/>
        <v>2.57689375</v>
      </c>
      <c r="Q17" s="1363">
        <f t="shared" si="2"/>
        <v>1.9887375</v>
      </c>
      <c r="R17" s="1363">
        <f t="shared" si="2"/>
        <v>0.71854375000000026</v>
      </c>
      <c r="S17" s="1363">
        <f t="shared" si="2"/>
        <v>-0.77039374999999966</v>
      </c>
      <c r="T17" s="1363">
        <f t="shared" si="2"/>
        <v>-2.1993937500000005</v>
      </c>
      <c r="U17" s="1363">
        <f t="shared" si="2"/>
        <v>-2.791525</v>
      </c>
    </row>
    <row r="18" spans="1:149" s="25" customFormat="1" x14ac:dyDescent="0.2">
      <c r="B18" s="59"/>
      <c r="C18" s="59"/>
      <c r="D18" s="59"/>
      <c r="E18" s="59"/>
      <c r="F18" s="59"/>
      <c r="G18" s="59"/>
      <c r="H18" s="70"/>
      <c r="I18" s="73"/>
      <c r="J18" s="111"/>
      <c r="K18" s="121"/>
      <c r="L18" s="598"/>
      <c r="M18" s="693"/>
      <c r="N18" s="712"/>
      <c r="O18" s="734"/>
      <c r="P18" s="760"/>
      <c r="Q18" s="779"/>
      <c r="R18" s="691"/>
      <c r="S18" s="1345"/>
    </row>
    <row r="19" spans="1:149" s="43" customFormat="1" ht="63" customHeight="1" x14ac:dyDescent="0.2">
      <c r="A19" s="1454" t="s">
        <v>39</v>
      </c>
      <c r="B19" s="1946" t="s">
        <v>75</v>
      </c>
      <c r="C19" s="1947"/>
      <c r="D19" s="1947"/>
      <c r="E19" s="1947"/>
      <c r="F19" s="1947"/>
      <c r="G19" s="1947"/>
      <c r="H19" s="1947"/>
      <c r="I19" s="1947"/>
      <c r="J19" s="1947"/>
      <c r="K19" s="1947"/>
      <c r="L19" s="1947"/>
      <c r="M19" s="1947"/>
      <c r="N19" s="1947"/>
      <c r="O19" s="1947"/>
      <c r="P19" s="1947"/>
      <c r="Q19" s="1947"/>
      <c r="R19" s="1947"/>
      <c r="S19" s="1947"/>
      <c r="T19" s="1529"/>
      <c r="U19" s="1734"/>
      <c r="V19" s="1733"/>
      <c r="W19" s="25"/>
      <c r="X19" s="25"/>
      <c r="Y19" s="3"/>
      <c r="Z19" s="3"/>
      <c r="AA19" s="3"/>
      <c r="AB19" s="3"/>
      <c r="AC19" s="3"/>
      <c r="AD19" s="3"/>
      <c r="AE19" s="3"/>
      <c r="AF19" s="3"/>
      <c r="AG19" s="3"/>
      <c r="AH19" s="3"/>
      <c r="AI19" s="3"/>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row>
    <row r="20" spans="1:149" s="43" customFormat="1" ht="63" customHeight="1" x14ac:dyDescent="0.2">
      <c r="A20" s="1463"/>
      <c r="B20" s="1456" t="s">
        <v>68</v>
      </c>
      <c r="C20" s="1530" t="s">
        <v>6</v>
      </c>
      <c r="D20" s="1531" t="s">
        <v>7</v>
      </c>
      <c r="E20" s="1532" t="s">
        <v>8</v>
      </c>
      <c r="F20" s="1533" t="s">
        <v>140</v>
      </c>
      <c r="G20" s="1534" t="s">
        <v>179</v>
      </c>
      <c r="H20" s="1535" t="s">
        <v>224</v>
      </c>
      <c r="I20" s="1536" t="s">
        <v>235</v>
      </c>
      <c r="J20" s="1537" t="s">
        <v>288</v>
      </c>
      <c r="K20" s="1538" t="s">
        <v>323</v>
      </c>
      <c r="L20" s="1539" t="s">
        <v>335</v>
      </c>
      <c r="M20" s="1540" t="s">
        <v>386</v>
      </c>
      <c r="N20" s="1541" t="s">
        <v>410</v>
      </c>
      <c r="O20" s="1542" t="s">
        <v>425</v>
      </c>
      <c r="P20" s="1543" t="s">
        <v>458</v>
      </c>
      <c r="Q20" s="1544" t="s">
        <v>600</v>
      </c>
      <c r="R20" s="1545" t="s">
        <v>653</v>
      </c>
      <c r="S20" s="1504" t="s">
        <v>660</v>
      </c>
      <c r="T20" s="1425" t="s">
        <v>700</v>
      </c>
      <c r="U20" s="1504" t="s">
        <v>704</v>
      </c>
      <c r="V20" s="1612" t="s">
        <v>706</v>
      </c>
      <c r="W20" s="25"/>
      <c r="X20" s="25"/>
      <c r="Y20" s="3"/>
      <c r="Z20" s="3"/>
      <c r="AA20" s="3"/>
      <c r="AB20" s="3"/>
      <c r="AC20" s="3"/>
      <c r="AD20" s="3"/>
      <c r="AE20" s="3"/>
      <c r="AF20" s="3"/>
      <c r="AG20" s="3"/>
      <c r="AH20" s="3"/>
      <c r="AI20" s="3"/>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row>
    <row r="21" spans="1:149" s="43" customFormat="1" ht="31.5" customHeight="1" x14ac:dyDescent="0.2">
      <c r="A21" s="44"/>
      <c r="B21" s="1546" t="s">
        <v>69</v>
      </c>
      <c r="C21" s="1458"/>
      <c r="D21" s="1512" t="s">
        <v>675</v>
      </c>
      <c r="E21" s="1547"/>
      <c r="F21" s="1548"/>
      <c r="G21" s="1512"/>
      <c r="H21" s="1516" t="s">
        <v>679</v>
      </c>
      <c r="I21" s="1549"/>
      <c r="J21" s="1550"/>
      <c r="K21" s="1516"/>
      <c r="L21" s="1520" t="s">
        <v>683</v>
      </c>
      <c r="M21" s="1551"/>
      <c r="N21" s="1552"/>
      <c r="O21" s="1520"/>
      <c r="P21" s="1524" t="s">
        <v>687</v>
      </c>
      <c r="Q21" s="1553"/>
      <c r="R21" s="1379"/>
      <c r="S21" s="1431"/>
      <c r="T21" s="1554" t="s">
        <v>701</v>
      </c>
      <c r="U21" s="1431"/>
      <c r="V21" s="1638"/>
      <c r="W21" s="25"/>
      <c r="X21" s="25" t="s">
        <v>806</v>
      </c>
      <c r="Y21" s="3"/>
      <c r="Z21" s="3"/>
      <c r="AA21" s="3"/>
      <c r="AB21" s="3"/>
      <c r="AC21" s="3"/>
      <c r="AD21" s="3"/>
      <c r="AE21" s="3"/>
      <c r="AF21" s="3"/>
      <c r="AG21" s="3"/>
      <c r="AH21" s="3"/>
      <c r="AI21" s="3"/>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row>
    <row r="22" spans="1:149" s="43" customFormat="1" x14ac:dyDescent="0.2">
      <c r="A22" s="10"/>
      <c r="B22" s="1555" t="s">
        <v>309</v>
      </c>
      <c r="C22" s="1397">
        <v>2.4020000000000001</v>
      </c>
      <c r="D22" s="1397">
        <v>2.2429999999999999</v>
      </c>
      <c r="E22" s="1397">
        <v>3.044</v>
      </c>
      <c r="F22" s="1397">
        <v>3.7469999999999999</v>
      </c>
      <c r="G22" s="1397">
        <v>3.8180000000000001</v>
      </c>
      <c r="H22" s="1397">
        <v>3.5950000000000002</v>
      </c>
      <c r="I22" s="1397">
        <v>2.6139999999999999</v>
      </c>
      <c r="J22" s="1397">
        <v>2.536</v>
      </c>
      <c r="K22" s="1397">
        <v>2.3820000000000001</v>
      </c>
      <c r="L22" s="1397">
        <v>1.875</v>
      </c>
      <c r="M22" s="1397">
        <v>1.6719999999999999</v>
      </c>
      <c r="N22" s="1397">
        <v>0.48199999999999998</v>
      </c>
      <c r="O22" s="1397">
        <v>0.30499999999999999</v>
      </c>
      <c r="P22" s="1397">
        <v>0.20300000000000001</v>
      </c>
      <c r="Q22" s="1397">
        <v>-1.7450000000000001</v>
      </c>
      <c r="R22" s="1397">
        <v>-4.8559999999999999</v>
      </c>
      <c r="S22" s="1433">
        <v>-6.1530000000000005</v>
      </c>
      <c r="T22" s="1433">
        <v>-6.9459999999999997</v>
      </c>
      <c r="U22" s="1433">
        <v>-4.4450000000000003</v>
      </c>
      <c r="V22" s="1682">
        <v>-0.88</v>
      </c>
      <c r="W22" s="25"/>
      <c r="X22" s="25"/>
      <c r="Y22" s="3"/>
      <c r="Z22" s="3"/>
      <c r="AA22" s="3"/>
      <c r="AB22" s="3"/>
      <c r="AC22" s="3"/>
      <c r="AD22" s="3"/>
      <c r="AE22" s="3"/>
      <c r="AF22" s="3"/>
      <c r="AG22" s="3"/>
      <c r="AH22" s="3"/>
      <c r="AI22" s="3"/>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row>
    <row r="23" spans="1:149" s="43" customFormat="1" x14ac:dyDescent="0.2">
      <c r="A23" s="10"/>
      <c r="B23" s="1556" t="s">
        <v>310</v>
      </c>
      <c r="C23" s="1398"/>
      <c r="D23" s="1398"/>
      <c r="E23" s="1398"/>
      <c r="F23" s="1398"/>
      <c r="G23" s="1398"/>
      <c r="H23" s="1398"/>
      <c r="I23" s="1397">
        <v>4.2759999999999998</v>
      </c>
      <c r="J23" s="1397">
        <v>5.6269999999999998</v>
      </c>
      <c r="K23" s="1397">
        <v>4.4690000000000003</v>
      </c>
      <c r="L23" s="1397">
        <v>4.9750000000000005</v>
      </c>
      <c r="M23" s="1397">
        <v>6.0259999999999998</v>
      </c>
      <c r="N23" s="1397">
        <v>6.8220000000000001</v>
      </c>
      <c r="O23" s="1397">
        <v>3.4210000000000003</v>
      </c>
      <c r="P23" s="1397">
        <v>6.907</v>
      </c>
      <c r="Q23" s="1397">
        <v>4.8470000000000004</v>
      </c>
      <c r="R23" s="1397">
        <v>-3.2050000000000001</v>
      </c>
      <c r="S23" s="1433">
        <v>-3.5609999999999999</v>
      </c>
      <c r="T23" s="1433">
        <v>-2.1459999999999999</v>
      </c>
      <c r="U23" s="1433">
        <v>-0.58199999999999996</v>
      </c>
      <c r="V23" s="1682">
        <v>1.276</v>
      </c>
      <c r="W23" s="25"/>
      <c r="X23" s="25"/>
      <c r="Y23" s="3"/>
      <c r="Z23" s="3"/>
      <c r="AA23" s="3"/>
      <c r="AB23" s="3"/>
      <c r="AC23" s="3"/>
      <c r="AD23" s="3"/>
      <c r="AE23" s="3"/>
      <c r="AF23" s="3"/>
      <c r="AG23" s="3"/>
      <c r="AH23" s="3"/>
      <c r="AI23" s="3"/>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49" s="43" customFormat="1" x14ac:dyDescent="0.2">
      <c r="A24" s="10"/>
      <c r="B24" s="1556" t="s">
        <v>311</v>
      </c>
      <c r="C24" s="1397">
        <v>3.1840000000000002</v>
      </c>
      <c r="D24" s="1397">
        <v>2.5960000000000001</v>
      </c>
      <c r="E24" s="1397">
        <v>3.9910000000000001</v>
      </c>
      <c r="F24" s="1397">
        <v>4.024</v>
      </c>
      <c r="G24" s="1397">
        <v>1.2929999999999999</v>
      </c>
      <c r="H24" s="1397">
        <v>3.2669999999999999</v>
      </c>
      <c r="I24" s="1397">
        <v>3.387</v>
      </c>
      <c r="J24" s="1397">
        <v>3.6190000000000002</v>
      </c>
      <c r="K24" s="1397">
        <v>4.242</v>
      </c>
      <c r="L24" s="1397">
        <v>2.883</v>
      </c>
      <c r="M24" s="1397">
        <v>2.1259999999999999</v>
      </c>
      <c r="N24" s="1397">
        <v>0.51100000000000001</v>
      </c>
      <c r="O24" s="1397">
        <v>1.6919999999999999</v>
      </c>
      <c r="P24" s="1397">
        <v>1.254</v>
      </c>
      <c r="Q24" s="1397">
        <v>-0.53600000000000003</v>
      </c>
      <c r="R24" s="1397">
        <v>-5.7229999999999999</v>
      </c>
      <c r="S24" s="1433">
        <v>-5.8369999999999997</v>
      </c>
      <c r="T24" s="1433">
        <v>-4.4400000000000004</v>
      </c>
      <c r="U24" s="1433">
        <v>-3.3730000000000002</v>
      </c>
      <c r="V24" s="1682">
        <v>-0.158</v>
      </c>
      <c r="W24" s="25"/>
      <c r="X24" s="25"/>
      <c r="Y24" s="3"/>
      <c r="Z24" s="3"/>
      <c r="AA24" s="3"/>
      <c r="AB24" s="3"/>
      <c r="AC24" s="3"/>
      <c r="AD24" s="3"/>
      <c r="AE24" s="3"/>
      <c r="AF24" s="3"/>
      <c r="AG24" s="3"/>
      <c r="AH24" s="3"/>
      <c r="AI24" s="3"/>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row>
    <row r="25" spans="1:149" s="43" customFormat="1" x14ac:dyDescent="0.2">
      <c r="A25" s="10"/>
      <c r="B25" s="1556" t="s">
        <v>312</v>
      </c>
      <c r="C25" s="1397">
        <v>5.3840000000000003</v>
      </c>
      <c r="D25" s="1397">
        <v>5.4359999999999999</v>
      </c>
      <c r="E25" s="1397">
        <v>3.7829999999999999</v>
      </c>
      <c r="F25" s="1397">
        <v>4.125</v>
      </c>
      <c r="G25" s="1397">
        <v>4.0200000000000005</v>
      </c>
      <c r="H25" s="1397">
        <v>3.6779999999999999</v>
      </c>
      <c r="I25" s="1397">
        <v>3.5979999999999999</v>
      </c>
      <c r="J25" s="1397">
        <v>3.1360000000000001</v>
      </c>
      <c r="K25" s="1397">
        <v>1.4450000000000001</v>
      </c>
      <c r="L25" s="1397">
        <v>2.5369999999999999</v>
      </c>
      <c r="M25" s="1397">
        <v>3.0529999999999999</v>
      </c>
      <c r="N25" s="1397">
        <v>1.768</v>
      </c>
      <c r="O25" s="1397">
        <v>2.0939999999999999</v>
      </c>
      <c r="P25" s="1397">
        <v>1.1320000000000001</v>
      </c>
      <c r="Q25" s="1397">
        <v>1.389</v>
      </c>
      <c r="R25" s="1397">
        <v>-2.968</v>
      </c>
      <c r="S25" s="1433">
        <v>-4.9000000000000004</v>
      </c>
      <c r="T25" s="1433">
        <v>-6.65</v>
      </c>
      <c r="U25" s="1433">
        <v>-4.843</v>
      </c>
      <c r="V25" s="1682">
        <v>-1.554</v>
      </c>
      <c r="W25" s="25"/>
      <c r="X25" s="25"/>
      <c r="Y25" s="3"/>
      <c r="Z25" s="3"/>
      <c r="AA25" s="3"/>
      <c r="AB25" s="3"/>
      <c r="AC25" s="3"/>
      <c r="AD25" s="3"/>
      <c r="AE25" s="3"/>
      <c r="AF25" s="3"/>
      <c r="AG25" s="3"/>
      <c r="AH25" s="3"/>
      <c r="AI25" s="3"/>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row>
    <row r="26" spans="1:149" s="43" customFormat="1" x14ac:dyDescent="0.2">
      <c r="A26" s="10"/>
      <c r="B26" s="1556" t="s">
        <v>313</v>
      </c>
      <c r="C26" s="1397">
        <v>6.11</v>
      </c>
      <c r="D26" s="1397">
        <v>7.9210000000000003</v>
      </c>
      <c r="E26" s="1397">
        <v>3.984</v>
      </c>
      <c r="F26" s="1397">
        <v>1.1040000000000001</v>
      </c>
      <c r="G26" s="1397">
        <v>3.0390000000000001</v>
      </c>
      <c r="H26" s="1397">
        <v>1.3080000000000001</v>
      </c>
      <c r="I26" s="1397">
        <v>2.6750000000000003</v>
      </c>
      <c r="J26" s="1397">
        <v>2.31</v>
      </c>
      <c r="K26" s="1397">
        <v>2.069</v>
      </c>
      <c r="L26" s="1397">
        <v>3.4860000000000002</v>
      </c>
      <c r="M26" s="1397">
        <v>3.1739999999999999</v>
      </c>
      <c r="N26" s="1397">
        <v>5.4619999999999997</v>
      </c>
      <c r="O26" s="1397">
        <v>5.141</v>
      </c>
      <c r="P26" s="1397">
        <v>3.875</v>
      </c>
      <c r="Q26" s="1397">
        <v>2.2290000000000001</v>
      </c>
      <c r="R26" s="1397">
        <v>-6.202</v>
      </c>
      <c r="S26" s="1433">
        <v>-3.3490000000000002</v>
      </c>
      <c r="T26" s="1433">
        <v>-5.343</v>
      </c>
      <c r="U26" s="1433">
        <v>-4.2030000000000003</v>
      </c>
      <c r="V26" s="1682">
        <v>-3.9550000000000001</v>
      </c>
      <c r="W26" s="25"/>
      <c r="X26" s="25"/>
      <c r="Y26" s="3"/>
      <c r="Z26" s="3"/>
      <c r="AA26" s="3"/>
      <c r="AB26" s="3"/>
      <c r="AC26" s="3"/>
      <c r="AD26" s="3"/>
      <c r="AE26" s="3"/>
      <c r="AF26" s="3"/>
      <c r="AG26" s="3"/>
      <c r="AH26" s="3"/>
      <c r="AI26" s="3"/>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row>
    <row r="27" spans="1:149" s="43" customFormat="1" x14ac:dyDescent="0.2">
      <c r="A27" s="10"/>
      <c r="B27" s="1556" t="s">
        <v>314</v>
      </c>
      <c r="C27" s="1397">
        <v>3.5270000000000001</v>
      </c>
      <c r="D27" s="1397">
        <v>4.6040000000000001</v>
      </c>
      <c r="E27" s="1397">
        <v>1.2130000000000001</v>
      </c>
      <c r="F27" s="1397">
        <v>-0.99</v>
      </c>
      <c r="G27" s="1397">
        <v>-3.8679999999999999</v>
      </c>
      <c r="H27" s="1397">
        <v>-4.0149999999999997</v>
      </c>
      <c r="I27" s="1397">
        <v>1.393</v>
      </c>
      <c r="J27" s="1397">
        <v>3.3759999999999999</v>
      </c>
      <c r="K27" s="1397">
        <v>2.7440000000000002</v>
      </c>
      <c r="L27" s="1397">
        <v>3.625</v>
      </c>
      <c r="M27" s="1397">
        <v>4.5440000000000005</v>
      </c>
      <c r="N27" s="1397">
        <v>3.4910000000000001</v>
      </c>
      <c r="O27" s="1397">
        <v>4.4190000000000005</v>
      </c>
      <c r="P27" s="1397">
        <v>2.5569999999999999</v>
      </c>
      <c r="Q27" s="1397">
        <v>-3.9510000000000001</v>
      </c>
      <c r="R27" s="1397">
        <v>-10.375999999999999</v>
      </c>
      <c r="S27" s="1433">
        <v>-14.608000000000001</v>
      </c>
      <c r="T27" s="1433">
        <v>-14.172000000000001</v>
      </c>
      <c r="U27" s="1433">
        <v>-3.907</v>
      </c>
      <c r="V27" s="1682">
        <v>4.0460000000000003</v>
      </c>
      <c r="W27" s="25"/>
      <c r="X27" s="25"/>
      <c r="Y27" s="3"/>
      <c r="Z27" s="3"/>
      <c r="AA27" s="3"/>
      <c r="AB27" s="3"/>
      <c r="AC27" s="3"/>
      <c r="AD27" s="3"/>
      <c r="AE27" s="3"/>
      <c r="AF27" s="3"/>
      <c r="AG27" s="3"/>
      <c r="AH27" s="3"/>
      <c r="AI27" s="3"/>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row>
    <row r="28" spans="1:149" s="43" customFormat="1" x14ac:dyDescent="0.2">
      <c r="A28" s="10"/>
      <c r="B28" s="1556" t="s">
        <v>315</v>
      </c>
      <c r="C28" s="1397">
        <v>7.1509999999999998</v>
      </c>
      <c r="D28" s="1397">
        <v>0.48599999999999999</v>
      </c>
      <c r="E28" s="1397">
        <v>2.4300000000000002</v>
      </c>
      <c r="F28" s="1397">
        <v>2.798</v>
      </c>
      <c r="G28" s="1397">
        <v>6.3740000000000006</v>
      </c>
      <c r="H28" s="1397">
        <v>3.6850000000000001</v>
      </c>
      <c r="I28" s="1397">
        <v>5.5760000000000005</v>
      </c>
      <c r="J28" s="1397">
        <v>5.234</v>
      </c>
      <c r="K28" s="1397">
        <v>4.3849999999999998</v>
      </c>
      <c r="L28" s="1397">
        <v>4.2249999999999996</v>
      </c>
      <c r="M28" s="1397">
        <v>3.8839999999999999</v>
      </c>
      <c r="N28" s="1397">
        <v>4.5949999999999998</v>
      </c>
      <c r="O28" s="1397">
        <v>3.9969999999999999</v>
      </c>
      <c r="P28" s="1397">
        <v>3.3160000000000003</v>
      </c>
      <c r="Q28" s="1397">
        <v>2.927</v>
      </c>
      <c r="R28" s="1397">
        <v>1.0640000000000001</v>
      </c>
      <c r="S28" s="1433">
        <v>0.92700000000000005</v>
      </c>
      <c r="T28" s="1433">
        <v>2.9000000000000001E-2</v>
      </c>
      <c r="U28" s="1433">
        <v>5.8000000000000003E-2</v>
      </c>
      <c r="V28" s="1682">
        <v>4.4720000000000004</v>
      </c>
      <c r="W28" s="25"/>
      <c r="X28" s="25"/>
      <c r="Y28" s="3"/>
      <c r="Z28" s="3"/>
      <c r="AA28" s="3"/>
      <c r="AB28" s="3"/>
      <c r="AC28" s="3"/>
      <c r="AD28" s="3"/>
      <c r="AE28" s="3"/>
      <c r="AF28" s="3"/>
      <c r="AG28" s="3"/>
      <c r="AH28" s="3"/>
      <c r="AI28" s="3"/>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row>
    <row r="29" spans="1:149" s="43" customFormat="1" x14ac:dyDescent="0.2">
      <c r="A29" s="10"/>
      <c r="B29" s="1556" t="s">
        <v>316</v>
      </c>
      <c r="C29" s="1398"/>
      <c r="D29" s="1398"/>
      <c r="E29" s="1398"/>
      <c r="F29" s="1398"/>
      <c r="G29" s="1398"/>
      <c r="H29" s="1398"/>
      <c r="I29" s="1397">
        <v>-1.4319999999999999</v>
      </c>
      <c r="J29" s="1397">
        <v>4.3769999999999998</v>
      </c>
      <c r="K29" s="1397">
        <v>5.4050000000000002</v>
      </c>
      <c r="L29" s="1397">
        <v>7.3929999999999998</v>
      </c>
      <c r="M29" s="1397">
        <v>3.9370000000000003</v>
      </c>
      <c r="N29" s="1397">
        <v>4.2940000000000005</v>
      </c>
      <c r="O29" s="1397">
        <v>4</v>
      </c>
      <c r="P29" s="1397">
        <v>4.0019999999999998</v>
      </c>
      <c r="Q29" s="1397">
        <v>3.7330000000000001</v>
      </c>
      <c r="R29" s="1397">
        <v>1.1970000000000001</v>
      </c>
      <c r="S29" s="1433">
        <v>-1.202</v>
      </c>
      <c r="T29" s="1433">
        <v>0.38100000000000001</v>
      </c>
      <c r="U29" s="1433">
        <v>1.2989999999999999</v>
      </c>
      <c r="V29" s="1682">
        <v>2.7189999999999999</v>
      </c>
      <c r="W29" s="25"/>
      <c r="X29" s="25"/>
      <c r="Y29" s="3"/>
      <c r="Z29" s="3"/>
      <c r="AA29" s="3"/>
      <c r="AB29" s="3"/>
      <c r="AC29" s="3"/>
      <c r="AD29" s="3"/>
      <c r="AE29" s="3"/>
      <c r="AF29" s="3"/>
      <c r="AG29" s="3"/>
      <c r="AH29" s="3"/>
      <c r="AI29" s="3"/>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row>
    <row r="30" spans="1:149" s="43" customFormat="1" x14ac:dyDescent="0.2">
      <c r="A30" s="10"/>
      <c r="B30" s="1556" t="s">
        <v>317</v>
      </c>
      <c r="C30" s="1397">
        <v>0.312</v>
      </c>
      <c r="D30" s="1397">
        <v>-0.71</v>
      </c>
      <c r="E30" s="1397">
        <v>4.5069999999999997</v>
      </c>
      <c r="F30" s="1397">
        <v>3.3450000000000002</v>
      </c>
      <c r="G30" s="1397">
        <v>3.4510000000000001</v>
      </c>
      <c r="H30" s="1397">
        <v>4.3020000000000005</v>
      </c>
      <c r="I30" s="1397">
        <v>3.3260000000000001</v>
      </c>
      <c r="J30" s="1397">
        <v>3.8069999999999999</v>
      </c>
      <c r="K30" s="1397">
        <v>4.2450000000000001</v>
      </c>
      <c r="L30" s="1397">
        <v>4.1159999999999997</v>
      </c>
      <c r="M30" s="1397">
        <v>2.492</v>
      </c>
      <c r="N30" s="1397">
        <v>2.456</v>
      </c>
      <c r="O30" s="1397">
        <v>2.8660000000000001</v>
      </c>
      <c r="P30" s="1397">
        <v>2.9609999999999999</v>
      </c>
      <c r="Q30" s="1397">
        <v>1.345</v>
      </c>
      <c r="R30" s="1397">
        <v>-2.2629999999999999</v>
      </c>
      <c r="S30" s="1433">
        <v>-1.893</v>
      </c>
      <c r="T30" s="1433">
        <v>-3.5180000000000002</v>
      </c>
      <c r="U30" s="1433">
        <v>-2.5880000000000001</v>
      </c>
      <c r="V30" s="1682">
        <v>0.27</v>
      </c>
      <c r="W30" s="25"/>
      <c r="X30" s="25"/>
      <c r="Y30" s="3"/>
      <c r="Z30" s="3"/>
      <c r="AA30" s="3"/>
      <c r="AB30" s="3"/>
      <c r="AC30" s="3"/>
      <c r="AD30" s="3"/>
      <c r="AE30" s="3"/>
      <c r="AF30" s="3"/>
      <c r="AG30" s="3"/>
      <c r="AH30" s="3"/>
      <c r="AI30" s="3"/>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row>
    <row r="31" spans="1:149" s="43" customFormat="1" x14ac:dyDescent="0.2">
      <c r="A31" s="10"/>
      <c r="B31" s="1556" t="s">
        <v>318</v>
      </c>
      <c r="C31" s="1397">
        <v>4.8890000000000002</v>
      </c>
      <c r="D31" s="1397">
        <v>4.0890000000000004</v>
      </c>
      <c r="E31" s="1397">
        <v>3.9130000000000003</v>
      </c>
      <c r="F31" s="1397">
        <v>2.5420000000000003</v>
      </c>
      <c r="G31" s="1397">
        <v>3.0550000000000002</v>
      </c>
      <c r="H31" s="1397">
        <v>1.9990000000000001</v>
      </c>
      <c r="I31" s="1397">
        <v>1.377</v>
      </c>
      <c r="J31" s="1397">
        <v>2.0539999999999998</v>
      </c>
      <c r="K31" s="1397">
        <v>3.677</v>
      </c>
      <c r="L31" s="1397">
        <v>2.9790000000000001</v>
      </c>
      <c r="M31" s="1397">
        <v>3.1890000000000001</v>
      </c>
      <c r="N31" s="1397">
        <v>2.9940000000000002</v>
      </c>
      <c r="O31" s="1397">
        <v>2.395</v>
      </c>
      <c r="P31" s="1397">
        <v>2.444</v>
      </c>
      <c r="Q31" s="1397">
        <v>-8.0000000000000002E-3</v>
      </c>
      <c r="R31" s="1397">
        <v>-3.363</v>
      </c>
      <c r="S31" s="1433">
        <v>-5.2770000000000001</v>
      </c>
      <c r="T31" s="1433">
        <v>-4.8070000000000004</v>
      </c>
      <c r="U31" s="1433">
        <v>-0.90600000000000003</v>
      </c>
      <c r="V31" s="1682">
        <v>0.80400000000000005</v>
      </c>
      <c r="W31" s="25"/>
      <c r="X31" s="25"/>
      <c r="Y31" s="3"/>
      <c r="Z31" s="3"/>
      <c r="AA31" s="3"/>
      <c r="AB31" s="3"/>
      <c r="AC31" s="3"/>
      <c r="AD31" s="3"/>
      <c r="AE31" s="3"/>
      <c r="AF31" s="3"/>
      <c r="AG31" s="3"/>
      <c r="AH31" s="3"/>
      <c r="AI31" s="3"/>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row>
    <row r="32" spans="1:149" s="43" customFormat="1" x14ac:dyDescent="0.2">
      <c r="A32" s="10"/>
      <c r="B32" s="1556" t="s">
        <v>319</v>
      </c>
      <c r="C32" s="1397">
        <v>6.9539999999999997</v>
      </c>
      <c r="D32" s="1397">
        <v>7.8689999999999998</v>
      </c>
      <c r="E32" s="1397">
        <v>5.43</v>
      </c>
      <c r="F32" s="1397">
        <v>8.2710000000000008</v>
      </c>
      <c r="G32" s="1397">
        <v>4.9539999999999997</v>
      </c>
      <c r="H32" s="1397">
        <v>4.4690000000000003</v>
      </c>
      <c r="I32" s="1397">
        <v>2.835</v>
      </c>
      <c r="J32" s="1397">
        <v>5.0309999999999997</v>
      </c>
      <c r="K32" s="1397">
        <v>4.2460000000000004</v>
      </c>
      <c r="L32" s="1397">
        <v>3.8780000000000001</v>
      </c>
      <c r="M32" s="1397">
        <v>4.3250000000000002</v>
      </c>
      <c r="N32" s="1397">
        <v>4.1340000000000003</v>
      </c>
      <c r="O32" s="1397">
        <v>4.0289999999999999</v>
      </c>
      <c r="P32" s="1397">
        <v>2.032</v>
      </c>
      <c r="Q32" s="1397">
        <v>-2.1750000000000003</v>
      </c>
      <c r="R32" s="1397">
        <v>-4.5350000000000001</v>
      </c>
      <c r="S32" s="1433">
        <v>-6.1680000000000001</v>
      </c>
      <c r="T32" s="1433">
        <v>-6.4329999999999998</v>
      </c>
      <c r="U32" s="1433">
        <v>-5.617</v>
      </c>
      <c r="V32" s="1682">
        <v>-0.40900000000000003</v>
      </c>
      <c r="W32" s="25"/>
      <c r="X32" s="25"/>
      <c r="Y32" s="3"/>
      <c r="Z32" s="3"/>
      <c r="AA32" s="3"/>
      <c r="AB32" s="3"/>
      <c r="AC32" s="3"/>
      <c r="AD32" s="3"/>
      <c r="AE32" s="3"/>
      <c r="AF32" s="3"/>
      <c r="AG32" s="3"/>
      <c r="AH32" s="3"/>
      <c r="AI32" s="3"/>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row>
    <row r="33" spans="1:149" s="43" customFormat="1" x14ac:dyDescent="0.2">
      <c r="A33" s="10"/>
      <c r="B33" s="1556" t="s">
        <v>320</v>
      </c>
      <c r="C33" s="1397">
        <v>3.105</v>
      </c>
      <c r="D33" s="1397">
        <v>0.377</v>
      </c>
      <c r="E33" s="1397">
        <v>2.9540000000000002</v>
      </c>
      <c r="F33" s="1397">
        <v>1.7190000000000001</v>
      </c>
      <c r="G33" s="1397">
        <v>3.4290000000000003</v>
      </c>
      <c r="H33" s="1397">
        <v>2.4250000000000003</v>
      </c>
      <c r="I33" s="1397">
        <v>2.23</v>
      </c>
      <c r="J33" s="1397">
        <v>1.8920000000000001</v>
      </c>
      <c r="K33" s="1397">
        <v>1.5369999999999999</v>
      </c>
      <c r="L33" s="1397">
        <v>1.1200000000000001</v>
      </c>
      <c r="M33" s="1397">
        <v>1.59</v>
      </c>
      <c r="N33" s="1397">
        <v>4.7640000000000002</v>
      </c>
      <c r="O33" s="1397">
        <v>3.319</v>
      </c>
      <c r="P33" s="1397">
        <v>4.3620000000000001</v>
      </c>
      <c r="Q33" s="1397">
        <v>0.124</v>
      </c>
      <c r="R33" s="1397">
        <v>-1.3109999999999999</v>
      </c>
      <c r="S33" s="1433">
        <v>-0.76900000000000002</v>
      </c>
      <c r="T33" s="1433">
        <v>-0.998</v>
      </c>
      <c r="U33" s="1433">
        <v>-1.2390000000000001</v>
      </c>
      <c r="V33" s="1682">
        <v>-0.17899999999999999</v>
      </c>
      <c r="W33" s="25"/>
      <c r="X33" s="25"/>
      <c r="Y33" s="3"/>
      <c r="Z33" s="3"/>
      <c r="AA33" s="3"/>
      <c r="AB33" s="3"/>
      <c r="AC33" s="3"/>
      <c r="AD33" s="3"/>
      <c r="AE33" s="3"/>
      <c r="AF33" s="3"/>
      <c r="AG33" s="3"/>
      <c r="AH33" s="3"/>
      <c r="AI33" s="3"/>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row>
    <row r="34" spans="1:149" s="43" customFormat="1" x14ac:dyDescent="0.2">
      <c r="A34" s="10"/>
      <c r="B34" s="1557" t="s">
        <v>321</v>
      </c>
      <c r="C34" s="1399">
        <v>2.9590000000000001</v>
      </c>
      <c r="D34" s="1399">
        <v>2.3140000000000001</v>
      </c>
      <c r="E34" s="1399">
        <v>2.91</v>
      </c>
      <c r="F34" s="1399">
        <v>3.8919999999999999</v>
      </c>
      <c r="G34" s="1399">
        <v>2.3340000000000001</v>
      </c>
      <c r="H34" s="1399">
        <v>1.7090000000000001</v>
      </c>
      <c r="I34" s="1399">
        <v>3.0910000000000002</v>
      </c>
      <c r="J34" s="1399">
        <v>2.2000000000000002</v>
      </c>
      <c r="K34" s="1399">
        <v>1.5350000000000001</v>
      </c>
      <c r="L34" s="1399">
        <v>1.95</v>
      </c>
      <c r="M34" s="1399">
        <v>2.3559999999999999</v>
      </c>
      <c r="N34" s="1399">
        <v>1.7630000000000001</v>
      </c>
      <c r="O34" s="1399">
        <v>2.048</v>
      </c>
      <c r="P34" s="1399">
        <v>2.7760000000000002</v>
      </c>
      <c r="Q34" s="1399">
        <v>-0.186</v>
      </c>
      <c r="R34" s="1399">
        <v>-3.2890000000000001</v>
      </c>
      <c r="S34" s="1434">
        <v>-6.2090000000000005</v>
      </c>
      <c r="T34" s="1434">
        <v>-6.4740000000000002</v>
      </c>
      <c r="U34" s="1434">
        <v>-3.645</v>
      </c>
      <c r="V34" s="1683">
        <v>-1.649</v>
      </c>
      <c r="W34" s="25"/>
      <c r="X34" s="25"/>
      <c r="Y34" s="3"/>
      <c r="Z34" s="3"/>
      <c r="AA34" s="3"/>
      <c r="AB34" s="3"/>
      <c r="AC34" s="3"/>
      <c r="AD34" s="3"/>
      <c r="AE34" s="3"/>
      <c r="AF34" s="3"/>
      <c r="AG34" s="3"/>
      <c r="AH34" s="3"/>
      <c r="AI34" s="3"/>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row>
    <row r="35" spans="1:149" s="43" customFormat="1" ht="31.5" customHeight="1" x14ac:dyDescent="0.2">
      <c r="A35" s="10"/>
      <c r="B35" s="99" t="s">
        <v>9</v>
      </c>
      <c r="C35" s="1400">
        <v>4.6509999999999998</v>
      </c>
      <c r="D35" s="1400">
        <v>4.2080000000000002</v>
      </c>
      <c r="E35" s="1400">
        <v>3.5129999999999999</v>
      </c>
      <c r="F35" s="1400">
        <v>3.4750000000000001</v>
      </c>
      <c r="G35" s="1400">
        <v>2.9710000000000001</v>
      </c>
      <c r="H35" s="1400">
        <v>2.58</v>
      </c>
      <c r="I35" s="1400">
        <v>2.653</v>
      </c>
      <c r="J35" s="1400">
        <v>3.3120000000000003</v>
      </c>
      <c r="K35" s="1400">
        <v>2.839</v>
      </c>
      <c r="L35" s="1400">
        <v>3.125</v>
      </c>
      <c r="M35" s="1400">
        <v>3.1920000000000002</v>
      </c>
      <c r="N35" s="1400">
        <v>2.948</v>
      </c>
      <c r="O35" s="1400">
        <v>2.83</v>
      </c>
      <c r="P35" s="1400">
        <v>2.3290000000000002</v>
      </c>
      <c r="Q35" s="1400">
        <v>3.6999999999999998E-2</v>
      </c>
      <c r="R35" s="1400">
        <v>-3.923</v>
      </c>
      <c r="S35" s="1435">
        <v>-5.3170000000000002</v>
      </c>
      <c r="T35" s="1435">
        <v>-5.742</v>
      </c>
      <c r="U35" s="1435">
        <v>-3.3890000000000002</v>
      </c>
      <c r="V35" s="1685">
        <v>1.4999999999999999E-2</v>
      </c>
      <c r="W35" s="25"/>
      <c r="X35" s="25"/>
      <c r="Y35" s="3"/>
      <c r="Z35" s="3"/>
      <c r="AA35" s="3"/>
      <c r="AB35" s="3"/>
      <c r="AC35" s="3"/>
      <c r="AD35" s="3"/>
      <c r="AE35" s="3"/>
      <c r="AF35" s="3"/>
      <c r="AG35" s="3"/>
      <c r="AH35" s="3"/>
      <c r="AI35" s="3"/>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row>
    <row r="36" spans="1:149" s="43" customFormat="1" ht="3" customHeight="1" x14ac:dyDescent="0.2">
      <c r="A36" s="6"/>
      <c r="B36" s="24"/>
      <c r="C36" s="79"/>
      <c r="D36" s="80"/>
      <c r="E36" s="81"/>
      <c r="F36" s="14"/>
      <c r="G36" s="8"/>
      <c r="H36" s="44"/>
      <c r="I36" s="68"/>
      <c r="J36" s="68"/>
      <c r="K36" s="68"/>
      <c r="L36" s="68"/>
      <c r="M36" s="694"/>
      <c r="N36" s="694"/>
      <c r="O36" s="694"/>
      <c r="P36" s="694"/>
      <c r="Q36" s="694"/>
      <c r="R36" s="117"/>
      <c r="S36" s="117"/>
      <c r="T36" s="4"/>
      <c r="U36" s="3"/>
      <c r="V36" s="25"/>
      <c r="W36" s="25"/>
      <c r="X36" s="25"/>
      <c r="Y36" s="3"/>
      <c r="Z36" s="3"/>
      <c r="AA36" s="3"/>
      <c r="AB36" s="3"/>
      <c r="AC36" s="3"/>
      <c r="AD36" s="3"/>
      <c r="AE36" s="3"/>
      <c r="AF36" s="3"/>
      <c r="AG36" s="3"/>
      <c r="AH36" s="3"/>
      <c r="AI36" s="3"/>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row>
    <row r="37" spans="1:149" s="43" customFormat="1" ht="63" customHeight="1" x14ac:dyDescent="0.2">
      <c r="A37" s="9"/>
      <c r="B37" s="1956" t="s">
        <v>170</v>
      </c>
      <c r="C37" s="1957"/>
      <c r="D37" s="1957"/>
      <c r="E37" s="1957"/>
      <c r="F37" s="1957"/>
      <c r="G37" s="1957"/>
      <c r="H37" s="1957"/>
      <c r="I37" s="1957"/>
      <c r="J37" s="1957"/>
      <c r="K37" s="1957"/>
      <c r="L37" s="1957"/>
      <c r="M37" s="1957"/>
      <c r="N37" s="1957"/>
      <c r="O37" s="1957"/>
      <c r="P37" s="1957"/>
      <c r="Q37" s="1957"/>
      <c r="R37" s="1957"/>
      <c r="S37" s="1958"/>
      <c r="T37" s="3"/>
      <c r="U37" s="3"/>
      <c r="V37" s="3"/>
      <c r="W37" s="3"/>
      <c r="X37" s="3"/>
      <c r="Y37" s="3"/>
      <c r="Z37" s="3"/>
      <c r="AA37" s="3"/>
      <c r="AB37" s="3"/>
      <c r="AC37" s="3"/>
      <c r="AD37" s="3"/>
      <c r="AE37" s="3"/>
      <c r="AF37" s="3"/>
      <c r="AG37" s="3"/>
      <c r="AH37" s="3"/>
      <c r="AI37" s="3"/>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row>
    <row r="38" spans="1:149" x14ac:dyDescent="0.2">
      <c r="B38" s="1345"/>
      <c r="C38" s="1345" t="s">
        <v>308</v>
      </c>
      <c r="D38" s="1345"/>
      <c r="E38" s="1345"/>
      <c r="F38" s="1345"/>
      <c r="G38" s="1345"/>
      <c r="H38" s="1345"/>
      <c r="I38" s="1345"/>
      <c r="J38" s="1345"/>
      <c r="K38" s="1345"/>
      <c r="L38" s="1345"/>
      <c r="M38" s="1444"/>
      <c r="N38" s="1444"/>
      <c r="O38" s="1444"/>
      <c r="P38" s="1444"/>
      <c r="Q38" s="1444"/>
      <c r="R38" s="1345"/>
      <c r="T38" s="1345"/>
      <c r="U38" s="1345"/>
    </row>
    <row r="39" spans="1:149" ht="63" customHeight="1" x14ac:dyDescent="0.2">
      <c r="A39" s="1454" t="s">
        <v>65</v>
      </c>
      <c r="B39" s="1946" t="s">
        <v>76</v>
      </c>
      <c r="C39" s="1947"/>
      <c r="D39" s="1947"/>
      <c r="E39" s="1947"/>
      <c r="F39" s="1947"/>
      <c r="G39" s="1947"/>
      <c r="H39" s="1947"/>
      <c r="I39" s="1947"/>
      <c r="J39" s="1947"/>
      <c r="K39" s="1947"/>
      <c r="L39" s="1947"/>
      <c r="M39" s="1947"/>
      <c r="N39" s="1947"/>
      <c r="O39" s="1947"/>
      <c r="P39" s="1947"/>
      <c r="Q39" s="1947"/>
      <c r="R39" s="1947"/>
      <c r="S39" s="1947"/>
      <c r="T39" s="1947"/>
      <c r="U39" s="1947"/>
      <c r="V39" s="1733"/>
    </row>
    <row r="40" spans="1:149" ht="63" customHeight="1" x14ac:dyDescent="0.2">
      <c r="A40" s="1455"/>
      <c r="B40" s="1643" t="s">
        <v>68</v>
      </c>
      <c r="C40" s="1735" t="s">
        <v>6</v>
      </c>
      <c r="D40" s="1736" t="s">
        <v>7</v>
      </c>
      <c r="E40" s="1737" t="s">
        <v>8</v>
      </c>
      <c r="F40" s="1738" t="s">
        <v>140</v>
      </c>
      <c r="G40" s="1739" t="s">
        <v>179</v>
      </c>
      <c r="H40" s="1740" t="s">
        <v>224</v>
      </c>
      <c r="I40" s="1741" t="s">
        <v>235</v>
      </c>
      <c r="J40" s="1742" t="s">
        <v>288</v>
      </c>
      <c r="K40" s="1743" t="s">
        <v>323</v>
      </c>
      <c r="L40" s="1744" t="s">
        <v>335</v>
      </c>
      <c r="M40" s="1745" t="s">
        <v>386</v>
      </c>
      <c r="N40" s="1746" t="s">
        <v>410</v>
      </c>
      <c r="O40" s="1747" t="s">
        <v>425</v>
      </c>
      <c r="P40" s="1748" t="s">
        <v>458</v>
      </c>
      <c r="Q40" s="1749" t="s">
        <v>600</v>
      </c>
      <c r="R40" s="1750" t="s">
        <v>653</v>
      </c>
      <c r="S40" s="1751" t="s">
        <v>660</v>
      </c>
      <c r="T40" s="1731" t="s">
        <v>700</v>
      </c>
      <c r="U40" s="1751" t="s">
        <v>704</v>
      </c>
      <c r="V40" s="1612" t="s">
        <v>706</v>
      </c>
      <c r="W40" s="1345"/>
    </row>
    <row r="41" spans="1:149" s="43" customFormat="1" ht="31.5" customHeight="1" x14ac:dyDescent="0.2">
      <c r="A41" s="44"/>
      <c r="B41" s="1457" t="s">
        <v>69</v>
      </c>
      <c r="C41" s="1558" t="s">
        <v>674</v>
      </c>
      <c r="D41" s="1559" t="s">
        <v>675</v>
      </c>
      <c r="E41" s="1560" t="s">
        <v>676</v>
      </c>
      <c r="F41" s="1561" t="s">
        <v>677</v>
      </c>
      <c r="G41" s="1562" t="s">
        <v>678</v>
      </c>
      <c r="H41" s="1563" t="s">
        <v>679</v>
      </c>
      <c r="I41" s="1564" t="s">
        <v>680</v>
      </c>
      <c r="J41" s="1565" t="s">
        <v>681</v>
      </c>
      <c r="K41" s="1566" t="s">
        <v>682</v>
      </c>
      <c r="L41" s="1567" t="s">
        <v>683</v>
      </c>
      <c r="M41" s="1568" t="s">
        <v>684</v>
      </c>
      <c r="N41" s="1569" t="s">
        <v>685</v>
      </c>
      <c r="O41" s="1570" t="s">
        <v>686</v>
      </c>
      <c r="P41" s="1571" t="s">
        <v>687</v>
      </c>
      <c r="Q41" s="1572" t="s">
        <v>688</v>
      </c>
      <c r="R41" s="1346" t="s">
        <v>689</v>
      </c>
      <c r="S41" s="1431" t="s">
        <v>692</v>
      </c>
      <c r="T41" s="1525" t="s">
        <v>701</v>
      </c>
      <c r="U41" s="1431" t="s">
        <v>705</v>
      </c>
      <c r="V41" s="1638" t="s">
        <v>707</v>
      </c>
      <c r="W41" s="1347"/>
      <c r="X41" s="3"/>
      <c r="Y41" s="3"/>
      <c r="Z41" s="3"/>
      <c r="AA41" s="3"/>
      <c r="AB41" s="3"/>
      <c r="AC41" s="3"/>
      <c r="AD41" s="3"/>
      <c r="AE41" s="3"/>
      <c r="AF41" s="3"/>
      <c r="AG41" s="3"/>
      <c r="AH41" s="3"/>
      <c r="AI41" s="3"/>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row>
    <row r="42" spans="1:149" x14ac:dyDescent="0.2">
      <c r="A42" s="52"/>
      <c r="B42" s="1573" t="s">
        <v>2</v>
      </c>
      <c r="C42" s="1395">
        <v>7.8500000000000005</v>
      </c>
      <c r="D42" s="1395">
        <v>6.8680000000000003</v>
      </c>
      <c r="E42" s="1395">
        <v>6.9610000000000003</v>
      </c>
      <c r="F42" s="1395">
        <v>8.4060000000000006</v>
      </c>
      <c r="G42" s="1395">
        <v>6.577</v>
      </c>
      <c r="H42" s="1395">
        <v>7.3280000000000003</v>
      </c>
      <c r="I42" s="1395">
        <v>7.7010000000000005</v>
      </c>
      <c r="J42" s="1395">
        <v>7.8900000000000006</v>
      </c>
      <c r="K42" s="1395">
        <v>8.3659999999999997</v>
      </c>
      <c r="L42" s="1395">
        <v>7.8029999999999999</v>
      </c>
      <c r="M42" s="1395">
        <v>8.2140000000000004</v>
      </c>
      <c r="N42" s="1395">
        <v>8.1929999999999996</v>
      </c>
      <c r="O42" s="1395">
        <v>8.0129999999999999</v>
      </c>
      <c r="P42" s="1395">
        <v>15.173</v>
      </c>
      <c r="Q42" s="1395">
        <v>27.269000000000002</v>
      </c>
      <c r="R42" s="1395">
        <v>17.786000000000001</v>
      </c>
      <c r="S42" s="1428">
        <v>10.401</v>
      </c>
      <c r="T42" s="1428">
        <v>7.9240000000000004</v>
      </c>
      <c r="U42" s="1428">
        <v>6.9039999999999999</v>
      </c>
      <c r="V42" s="1686">
        <v>6.335</v>
      </c>
      <c r="W42" s="1345"/>
    </row>
    <row r="43" spans="1:149" x14ac:dyDescent="0.2">
      <c r="A43" s="1455"/>
      <c r="B43" s="1574" t="s">
        <v>135</v>
      </c>
      <c r="C43" s="1395">
        <v>9.3520000000000003</v>
      </c>
      <c r="D43" s="1395">
        <v>7.5830000000000002</v>
      </c>
      <c r="E43" s="1395">
        <v>7.4770000000000003</v>
      </c>
      <c r="F43" s="1395">
        <v>6.61</v>
      </c>
      <c r="G43" s="1395">
        <v>6.6959999999999997</v>
      </c>
      <c r="H43" s="1395">
        <v>7.452</v>
      </c>
      <c r="I43" s="1395">
        <v>7.6310000000000002</v>
      </c>
      <c r="J43" s="1395">
        <v>8.2580000000000009</v>
      </c>
      <c r="K43" s="1395">
        <v>7.82</v>
      </c>
      <c r="L43" s="1395">
        <v>7.859</v>
      </c>
      <c r="M43" s="1395">
        <v>8.6590000000000007</v>
      </c>
      <c r="N43" s="1395">
        <v>8.8049999999999997</v>
      </c>
      <c r="O43" s="1395">
        <v>7.9060000000000006</v>
      </c>
      <c r="P43" s="1395">
        <v>9.8019999999999996</v>
      </c>
      <c r="Q43" s="1395">
        <v>13.229000000000001</v>
      </c>
      <c r="R43" s="1395">
        <v>11.778</v>
      </c>
      <c r="S43" s="1428">
        <v>8.4429999999999996</v>
      </c>
      <c r="T43" s="1428">
        <v>6.4110000000000005</v>
      </c>
      <c r="U43" s="1428">
        <v>6.319</v>
      </c>
      <c r="V43" s="1686">
        <v>6.1240000000000006</v>
      </c>
      <c r="W43" s="1345"/>
    </row>
    <row r="44" spans="1:149" x14ac:dyDescent="0.2">
      <c r="A44" s="1455"/>
      <c r="B44" s="1574" t="s">
        <v>127</v>
      </c>
      <c r="C44" s="1395">
        <v>17.962</v>
      </c>
      <c r="D44" s="1395">
        <v>15.77</v>
      </c>
      <c r="E44" s="1395">
        <v>15.807</v>
      </c>
      <c r="F44" s="1395">
        <v>16.509</v>
      </c>
      <c r="G44" s="1395">
        <v>15.862</v>
      </c>
      <c r="H44" s="1395">
        <v>16.094000000000001</v>
      </c>
      <c r="I44" s="1395">
        <v>17.341999999999999</v>
      </c>
      <c r="J44" s="1395">
        <v>16.654</v>
      </c>
      <c r="K44" s="1395">
        <v>18.47</v>
      </c>
      <c r="L44" s="1395">
        <v>17.045000000000002</v>
      </c>
      <c r="M44" s="1395">
        <v>17.602</v>
      </c>
      <c r="N44" s="1395">
        <v>18.446000000000002</v>
      </c>
      <c r="O44" s="1395">
        <v>17.721</v>
      </c>
      <c r="P44" s="1395">
        <v>15.824</v>
      </c>
      <c r="Q44" s="1395">
        <v>15.384</v>
      </c>
      <c r="R44" s="1395">
        <v>14.667</v>
      </c>
      <c r="S44" s="1428">
        <v>13.772</v>
      </c>
      <c r="T44" s="1428">
        <v>13.817</v>
      </c>
      <c r="U44" s="1428">
        <v>11.49</v>
      </c>
      <c r="V44" s="1686">
        <v>12.499000000000001</v>
      </c>
      <c r="W44" s="1345"/>
    </row>
    <row r="45" spans="1:149" x14ac:dyDescent="0.2">
      <c r="A45" s="1455"/>
      <c r="B45" s="1574" t="s">
        <v>136</v>
      </c>
      <c r="C45" s="1395">
        <v>44.683999999999997</v>
      </c>
      <c r="D45" s="1395">
        <v>48.957999999999998</v>
      </c>
      <c r="E45" s="1395">
        <v>47.685000000000002</v>
      </c>
      <c r="F45" s="1395">
        <v>45.582000000000001</v>
      </c>
      <c r="G45" s="1395">
        <v>47.323999999999998</v>
      </c>
      <c r="H45" s="1395">
        <v>44.041000000000004</v>
      </c>
      <c r="I45" s="1395">
        <v>42.113</v>
      </c>
      <c r="J45" s="1395">
        <v>42.22</v>
      </c>
      <c r="K45" s="1395">
        <v>41.201999999999998</v>
      </c>
      <c r="L45" s="1395">
        <v>45.210999999999999</v>
      </c>
      <c r="M45" s="1395">
        <v>43.477000000000004</v>
      </c>
      <c r="N45" s="1395">
        <v>42.646000000000001</v>
      </c>
      <c r="O45" s="1395">
        <v>43.387</v>
      </c>
      <c r="P45" s="1395">
        <v>37.741</v>
      </c>
      <c r="Q45" s="1395">
        <v>27.138999999999999</v>
      </c>
      <c r="R45" s="1395">
        <v>35.432000000000002</v>
      </c>
      <c r="S45" s="1428">
        <v>39.469000000000001</v>
      </c>
      <c r="T45" s="1428">
        <v>40.880000000000003</v>
      </c>
      <c r="U45" s="1428">
        <v>42.032000000000004</v>
      </c>
      <c r="V45" s="1686">
        <v>41.881</v>
      </c>
      <c r="W45" s="1345"/>
    </row>
    <row r="46" spans="1:149" x14ac:dyDescent="0.2">
      <c r="A46" s="1455"/>
      <c r="B46" s="1574" t="s">
        <v>124</v>
      </c>
      <c r="C46" s="1395">
        <v>10.822000000000001</v>
      </c>
      <c r="D46" s="1395">
        <v>11.991</v>
      </c>
      <c r="E46" s="1395">
        <v>12.673999999999999</v>
      </c>
      <c r="F46" s="1395">
        <v>13.673999999999999</v>
      </c>
      <c r="G46" s="1395">
        <v>13.476000000000001</v>
      </c>
      <c r="H46" s="1395">
        <v>14.204000000000001</v>
      </c>
      <c r="I46" s="1395">
        <v>13.925000000000001</v>
      </c>
      <c r="J46" s="1395">
        <v>12.815</v>
      </c>
      <c r="K46" s="1395">
        <v>12.464</v>
      </c>
      <c r="L46" s="1395">
        <v>11.143000000000001</v>
      </c>
      <c r="M46" s="1395">
        <v>11.436999999999999</v>
      </c>
      <c r="N46" s="1395">
        <v>11.529</v>
      </c>
      <c r="O46" s="1395">
        <v>12.489000000000001</v>
      </c>
      <c r="P46" s="1395">
        <v>10.718999999999999</v>
      </c>
      <c r="Q46" s="1395">
        <v>7.6269999999999998</v>
      </c>
      <c r="R46" s="1395">
        <v>10.225</v>
      </c>
      <c r="S46" s="1428">
        <v>13.113</v>
      </c>
      <c r="T46" s="1428">
        <v>14.425000000000001</v>
      </c>
      <c r="U46" s="1428">
        <v>15.991</v>
      </c>
      <c r="V46" s="1686">
        <v>15.447000000000001</v>
      </c>
      <c r="W46" s="1345"/>
    </row>
    <row r="47" spans="1:149" x14ac:dyDescent="0.2">
      <c r="A47" s="1455"/>
      <c r="B47" s="1575" t="s">
        <v>3</v>
      </c>
      <c r="C47" s="1396">
        <v>9.33</v>
      </c>
      <c r="D47" s="1396">
        <v>8.83</v>
      </c>
      <c r="E47" s="1396">
        <v>9.3970000000000002</v>
      </c>
      <c r="F47" s="1396">
        <v>9.2189999999999994</v>
      </c>
      <c r="G47" s="1396">
        <v>10.066000000000001</v>
      </c>
      <c r="H47" s="1396">
        <v>10.881</v>
      </c>
      <c r="I47" s="1396">
        <v>11.287000000000001</v>
      </c>
      <c r="J47" s="1396">
        <v>12.162000000000001</v>
      </c>
      <c r="K47" s="1396">
        <v>11.678000000000001</v>
      </c>
      <c r="L47" s="1396">
        <v>10.939</v>
      </c>
      <c r="M47" s="1396">
        <v>10.612</v>
      </c>
      <c r="N47" s="1396">
        <v>10.381</v>
      </c>
      <c r="O47" s="1396">
        <v>10.483000000000001</v>
      </c>
      <c r="P47" s="1396">
        <v>10.741</v>
      </c>
      <c r="Q47" s="1396">
        <v>9.3529999999999998</v>
      </c>
      <c r="R47" s="1396">
        <v>10.111000000000001</v>
      </c>
      <c r="S47" s="1429">
        <v>14.801</v>
      </c>
      <c r="T47" s="1429">
        <v>16.542999999999999</v>
      </c>
      <c r="U47" s="1429">
        <v>17.263999999999999</v>
      </c>
      <c r="V47" s="1687">
        <v>17.713999999999999</v>
      </c>
      <c r="W47" s="1345"/>
    </row>
    <row r="48" spans="1:149" s="25" customFormat="1" ht="3" customHeight="1" x14ac:dyDescent="0.2">
      <c r="B48" s="21"/>
      <c r="C48" s="78"/>
      <c r="D48" s="82"/>
      <c r="E48" s="83"/>
      <c r="F48" s="26"/>
      <c r="H48" s="69"/>
      <c r="I48" s="72"/>
      <c r="J48" s="110"/>
      <c r="K48" s="120"/>
      <c r="L48" s="597"/>
      <c r="M48" s="692"/>
      <c r="N48" s="711"/>
      <c r="O48" s="733"/>
      <c r="P48" s="759"/>
      <c r="Q48" s="778"/>
      <c r="R48" s="690"/>
      <c r="S48" s="1345"/>
    </row>
    <row r="49" spans="1:149" s="25" customFormat="1" ht="63" customHeight="1" x14ac:dyDescent="0.2">
      <c r="B49" s="1956" t="s">
        <v>79</v>
      </c>
      <c r="C49" s="1957"/>
      <c r="D49" s="1957"/>
      <c r="E49" s="1957"/>
      <c r="F49" s="1957"/>
      <c r="G49" s="1957"/>
      <c r="H49" s="1957"/>
      <c r="I49" s="1957"/>
      <c r="J49" s="1957"/>
      <c r="K49" s="1957"/>
      <c r="L49" s="1957"/>
      <c r="M49" s="1957"/>
      <c r="N49" s="1957"/>
      <c r="O49" s="1957"/>
      <c r="P49" s="1957"/>
      <c r="Q49" s="1957"/>
      <c r="R49" s="1957"/>
      <c r="S49" s="1958"/>
    </row>
    <row r="50" spans="1:149" s="25" customFormat="1" ht="15.75" x14ac:dyDescent="0.2">
      <c r="B50" s="1367" t="s">
        <v>690</v>
      </c>
      <c r="C50" s="1363">
        <f>((C42*(-15))+(C43*(-7.5))+(C44*(-2.5))+(C45*2.5)+(C46*7.5)+(C47*15))/100</f>
        <v>1.0002999999999997</v>
      </c>
      <c r="D50" s="1363">
        <f t="shared" ref="D50:S50" si="3">((D42*(-15))+(D43*(-7.5))+(D44*(-2.5))+(D45*2.5)+(D46*7.5)+(D47*15))/100</f>
        <v>1.4545999999999999</v>
      </c>
      <c r="E50" s="1363">
        <f t="shared" si="3"/>
        <v>1.5521250000000004</v>
      </c>
      <c r="F50" s="1363">
        <f t="shared" si="3"/>
        <v>1.3785749999999997</v>
      </c>
      <c r="G50" s="1363">
        <f t="shared" si="3"/>
        <v>1.8184000000000002</v>
      </c>
      <c r="H50" s="1363">
        <f t="shared" si="3"/>
        <v>1.7380250000000002</v>
      </c>
      <c r="I50" s="1363">
        <f t="shared" si="3"/>
        <v>1.6292250000000001</v>
      </c>
      <c r="J50" s="1363">
        <f t="shared" si="3"/>
        <v>1.6217249999999999</v>
      </c>
      <c r="K50" s="1363">
        <f t="shared" si="3"/>
        <v>1.4134000000000002</v>
      </c>
      <c r="L50" s="1363">
        <f t="shared" si="3"/>
        <v>1.4208499999999997</v>
      </c>
      <c r="M50" s="1363">
        <f t="shared" si="3"/>
        <v>1.2149249999999998</v>
      </c>
      <c r="N50" s="1363">
        <f t="shared" si="3"/>
        <v>1.1375</v>
      </c>
      <c r="O50" s="1363">
        <f t="shared" si="3"/>
        <v>1.3558749999999997</v>
      </c>
      <c r="P50" s="1363">
        <f t="shared" si="3"/>
        <v>-4.8100000000000025E-2</v>
      </c>
      <c r="Q50" s="1363">
        <f t="shared" si="3"/>
        <v>-2.8136750000000017</v>
      </c>
      <c r="R50" s="1363">
        <f t="shared" si="3"/>
        <v>-0.7485999999999996</v>
      </c>
      <c r="S50" s="1364">
        <f t="shared" si="3"/>
        <v>1.6526750000000003</v>
      </c>
      <c r="T50" s="1364">
        <f t="shared" ref="T50:U50" si="4">((T42*(-15))+(T43*(-7.5))+(T44*(-2.5))+(T45*2.5)+(T46*7.5)+(T47*15))/100</f>
        <v>2.5704749999999996</v>
      </c>
      <c r="U50" s="1364">
        <f t="shared" si="4"/>
        <v>3.0429500000000003</v>
      </c>
    </row>
    <row r="51" spans="1:149" s="25" customFormat="1" ht="15.75" x14ac:dyDescent="0.2">
      <c r="B51" s="1367" t="s">
        <v>691</v>
      </c>
      <c r="C51" s="1363"/>
      <c r="D51" s="1363"/>
      <c r="E51" s="1363"/>
      <c r="F51" s="1363">
        <f>AVERAGE(C50:F50)</f>
        <v>1.3463999999999998</v>
      </c>
      <c r="G51" s="1363">
        <f>AVERAGE(D50:G50)</f>
        <v>1.5509250000000001</v>
      </c>
      <c r="H51" s="1363">
        <f t="shared" ref="H51" si="5">AVERAGE(E50:H50)</f>
        <v>1.6217812500000002</v>
      </c>
      <c r="I51" s="1363">
        <f t="shared" ref="I51" si="6">AVERAGE(F50:I50)</f>
        <v>1.6410562500000001</v>
      </c>
      <c r="J51" s="1363">
        <f t="shared" ref="J51" si="7">AVERAGE(G50:J50)</f>
        <v>1.7018437500000001</v>
      </c>
      <c r="K51" s="1363">
        <f t="shared" ref="K51" si="8">AVERAGE(H50:K50)</f>
        <v>1.60059375</v>
      </c>
      <c r="L51" s="1363">
        <f t="shared" ref="L51" si="9">AVERAGE(I50:L50)</f>
        <v>1.5213000000000001</v>
      </c>
      <c r="M51" s="1363">
        <f t="shared" ref="M51" si="10">AVERAGE(J50:M50)</f>
        <v>1.4177249999999999</v>
      </c>
      <c r="N51" s="1363">
        <f t="shared" ref="N51" si="11">AVERAGE(K50:N50)</f>
        <v>1.29666875</v>
      </c>
      <c r="O51" s="1363">
        <f t="shared" ref="O51" si="12">AVERAGE(L50:O50)</f>
        <v>1.2822874999999998</v>
      </c>
      <c r="P51" s="1363">
        <f t="shared" ref="P51" si="13">AVERAGE(M50:P50)</f>
        <v>0.91504999999999992</v>
      </c>
      <c r="Q51" s="1363">
        <f t="shared" ref="Q51" si="14">AVERAGE(N50:Q50)</f>
        <v>-9.2100000000000515E-2</v>
      </c>
      <c r="R51" s="1363">
        <f t="shared" ref="R51" si="15">AVERAGE(O50:R50)</f>
        <v>-0.56362500000000038</v>
      </c>
      <c r="S51" s="1363">
        <f t="shared" ref="S51:U51" si="16">AVERAGE(P50:S50)</f>
        <v>-0.48942500000000022</v>
      </c>
      <c r="T51" s="1363">
        <f t="shared" si="16"/>
        <v>0.16521874999999964</v>
      </c>
      <c r="U51" s="1363">
        <f t="shared" si="16"/>
        <v>1.629375</v>
      </c>
    </row>
    <row r="52" spans="1:149" s="25" customFormat="1" x14ac:dyDescent="0.2">
      <c r="B52" s="1345"/>
      <c r="C52" s="1345"/>
      <c r="D52" s="1345"/>
      <c r="E52" s="1345"/>
      <c r="F52" s="1345"/>
      <c r="G52" s="1345"/>
      <c r="H52" s="1345"/>
      <c r="I52" s="1345"/>
      <c r="J52" s="1345"/>
      <c r="K52" s="1345"/>
      <c r="L52" s="1345"/>
      <c r="M52" s="1444"/>
      <c r="N52" s="1444"/>
      <c r="O52" s="1444"/>
      <c r="P52" s="1444"/>
      <c r="Q52" s="1444"/>
      <c r="R52" s="1345"/>
      <c r="S52" s="1345"/>
      <c r="T52" s="1345"/>
      <c r="U52" s="1345"/>
      <c r="V52" s="1345"/>
      <c r="W52" s="1345"/>
      <c r="X52" s="1345"/>
      <c r="Y52" s="1345"/>
      <c r="Z52" s="1345"/>
    </row>
    <row r="53" spans="1:149" s="25" customFormat="1" ht="63" customHeight="1" x14ac:dyDescent="0.2">
      <c r="A53" s="1454" t="s">
        <v>66</v>
      </c>
      <c r="B53" s="1946" t="s">
        <v>77</v>
      </c>
      <c r="C53" s="1947"/>
      <c r="D53" s="1947"/>
      <c r="E53" s="1947"/>
      <c r="F53" s="1947"/>
      <c r="G53" s="1947"/>
      <c r="H53" s="1947"/>
      <c r="I53" s="1947"/>
      <c r="J53" s="1947"/>
      <c r="K53" s="1947"/>
      <c r="L53" s="1947"/>
      <c r="M53" s="1947"/>
      <c r="N53" s="1947"/>
      <c r="O53" s="1947"/>
      <c r="P53" s="1947"/>
      <c r="Q53" s="1947"/>
      <c r="R53" s="1947"/>
      <c r="S53" s="1947"/>
      <c r="T53" s="1947"/>
      <c r="U53" s="1947"/>
      <c r="V53" s="1947"/>
      <c r="W53" s="1947"/>
      <c r="X53" s="1947"/>
      <c r="Y53" s="1947"/>
      <c r="Z53" s="1733"/>
    </row>
    <row r="54" spans="1:149" s="25" customFormat="1" ht="63" customHeight="1" x14ac:dyDescent="0.2">
      <c r="A54" s="1463"/>
      <c r="B54" s="1643" t="s">
        <v>68</v>
      </c>
      <c r="C54" s="1752" t="s">
        <v>6</v>
      </c>
      <c r="D54" s="1753" t="s">
        <v>7</v>
      </c>
      <c r="E54" s="1754" t="s">
        <v>8</v>
      </c>
      <c r="F54" s="1755" t="s">
        <v>140</v>
      </c>
      <c r="G54" s="1756" t="s">
        <v>179</v>
      </c>
      <c r="H54" s="1757" t="s">
        <v>224</v>
      </c>
      <c r="I54" s="1758" t="s">
        <v>235</v>
      </c>
      <c r="J54" s="1759" t="s">
        <v>288</v>
      </c>
      <c r="K54" s="1760" t="s">
        <v>323</v>
      </c>
      <c r="L54" s="1761" t="s">
        <v>335</v>
      </c>
      <c r="M54" s="1762" t="s">
        <v>386</v>
      </c>
      <c r="N54" s="1763" t="s">
        <v>410</v>
      </c>
      <c r="O54" s="1764" t="s">
        <v>425</v>
      </c>
      <c r="P54" s="1765" t="s">
        <v>458</v>
      </c>
      <c r="Q54" s="1766" t="s">
        <v>600</v>
      </c>
      <c r="R54" s="1767" t="s">
        <v>653</v>
      </c>
      <c r="S54" s="1766" t="s">
        <v>660</v>
      </c>
      <c r="T54" s="1767" t="s">
        <v>700</v>
      </c>
      <c r="U54" s="1766" t="s">
        <v>600</v>
      </c>
      <c r="V54" s="1767" t="s">
        <v>653</v>
      </c>
      <c r="W54" s="1751" t="s">
        <v>660</v>
      </c>
      <c r="X54" s="1731" t="s">
        <v>700</v>
      </c>
      <c r="Y54" s="1767" t="s">
        <v>704</v>
      </c>
      <c r="Z54" s="1612" t="s">
        <v>706</v>
      </c>
      <c r="AA54" s="1345"/>
    </row>
    <row r="55" spans="1:149" s="43" customFormat="1" ht="31.5" customHeight="1" x14ac:dyDescent="0.2">
      <c r="A55" s="44"/>
      <c r="B55" s="1577" t="s">
        <v>69</v>
      </c>
      <c r="C55" s="1458"/>
      <c r="D55" s="1512" t="s">
        <v>675</v>
      </c>
      <c r="E55" s="1547"/>
      <c r="F55" s="1548"/>
      <c r="G55" s="1512"/>
      <c r="H55" s="1516" t="s">
        <v>679</v>
      </c>
      <c r="I55" s="1549"/>
      <c r="J55" s="1550"/>
      <c r="K55" s="1516"/>
      <c r="L55" s="1520" t="s">
        <v>683</v>
      </c>
      <c r="M55" s="1551"/>
      <c r="N55" s="1552"/>
      <c r="O55" s="1520"/>
      <c r="P55" s="1524" t="s">
        <v>687</v>
      </c>
      <c r="Q55" s="1553"/>
      <c r="R55" s="1379"/>
      <c r="S55" s="1553"/>
      <c r="T55" s="1379" t="s">
        <v>701</v>
      </c>
      <c r="U55" s="1553"/>
      <c r="V55" s="1379"/>
      <c r="W55" s="1431"/>
      <c r="X55" s="1525" t="s">
        <v>703</v>
      </c>
      <c r="Y55" s="1379"/>
      <c r="Z55" s="1638" t="s">
        <v>707</v>
      </c>
      <c r="AA55" s="1347"/>
      <c r="AB55" s="3"/>
      <c r="AC55" s="3"/>
      <c r="AD55" s="3"/>
      <c r="AE55" s="3"/>
      <c r="AF55" s="3"/>
      <c r="AG55" s="3"/>
      <c r="AH55" s="3"/>
      <c r="AI55" s="3"/>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row>
    <row r="56" spans="1:149" s="25" customFormat="1" x14ac:dyDescent="0.2">
      <c r="A56" s="10"/>
      <c r="B56" s="1555" t="s">
        <v>309</v>
      </c>
      <c r="C56" s="1397"/>
      <c r="D56" s="1397"/>
      <c r="E56" s="1397"/>
      <c r="F56" s="1397"/>
      <c r="G56" s="1397">
        <v>0.182</v>
      </c>
      <c r="H56" s="1397">
        <v>1.383</v>
      </c>
      <c r="I56" s="1397">
        <v>0.97</v>
      </c>
      <c r="J56" s="1397">
        <v>0.33400000000000002</v>
      </c>
      <c r="K56" s="1397">
        <v>1.1599999999999999</v>
      </c>
      <c r="L56" s="1397">
        <v>1.2630000000000001</v>
      </c>
      <c r="M56" s="1397">
        <v>0.23200000000000001</v>
      </c>
      <c r="N56" s="1397">
        <v>0.29899999999999999</v>
      </c>
      <c r="O56" s="1397">
        <v>-5.9000000000000004E-2</v>
      </c>
      <c r="P56" s="1397">
        <v>2E-3</v>
      </c>
      <c r="Q56" s="1397">
        <v>4.0000000000000001E-3</v>
      </c>
      <c r="R56" s="1397">
        <v>-0.47100000000000003</v>
      </c>
      <c r="S56" s="1397">
        <v>-0.76900000000000002</v>
      </c>
      <c r="T56" s="1397">
        <v>-2.5220000000000002</v>
      </c>
      <c r="U56" s="1397">
        <v>-6.1530000000000005</v>
      </c>
      <c r="V56" s="1397">
        <v>-2.0110000000000001</v>
      </c>
      <c r="W56" s="1433">
        <v>0.27600000000000002</v>
      </c>
      <c r="X56" s="1433">
        <v>1.0469999999999999</v>
      </c>
      <c r="Y56" s="1397">
        <v>2.2069999999999999</v>
      </c>
      <c r="Z56" s="1682">
        <v>2.0539999999999998</v>
      </c>
      <c r="AA56" s="1345"/>
    </row>
    <row r="57" spans="1:149" s="25" customFormat="1" x14ac:dyDescent="0.2">
      <c r="A57" s="10"/>
      <c r="B57" s="1556" t="s">
        <v>310</v>
      </c>
      <c r="C57" s="1398"/>
      <c r="D57" s="1398"/>
      <c r="E57" s="1398"/>
      <c r="F57" s="1398"/>
      <c r="G57" s="1398"/>
      <c r="H57" s="1398"/>
      <c r="I57" s="1398"/>
      <c r="J57" s="1398"/>
      <c r="K57" s="1398"/>
      <c r="L57" s="1398"/>
      <c r="M57" s="1397">
        <v>-1.089</v>
      </c>
      <c r="N57" s="1397">
        <v>-1.8169999999999999</v>
      </c>
      <c r="O57" s="1397">
        <v>2.1360000000000001</v>
      </c>
      <c r="P57" s="1397">
        <v>3.8519999999999999</v>
      </c>
      <c r="Q57" s="1397">
        <v>2.8890000000000002</v>
      </c>
      <c r="R57" s="1397">
        <v>1.3540000000000001</v>
      </c>
      <c r="S57" s="1397">
        <v>-2.0680000000000001</v>
      </c>
      <c r="T57" s="1397">
        <v>-2.5910000000000002</v>
      </c>
      <c r="U57" s="1397">
        <v>-4.88</v>
      </c>
      <c r="V57" s="1397">
        <v>-2.61</v>
      </c>
      <c r="W57" s="1433">
        <v>0.65</v>
      </c>
      <c r="X57" s="1433">
        <v>1.274</v>
      </c>
      <c r="Y57" s="1397">
        <v>-0.70100000000000007</v>
      </c>
      <c r="Z57" s="1682">
        <v>0.11700000000000001</v>
      </c>
      <c r="AA57" s="1345"/>
    </row>
    <row r="58" spans="1:149" s="25" customFormat="1" x14ac:dyDescent="0.2">
      <c r="A58" s="10"/>
      <c r="B58" s="1556" t="s">
        <v>311</v>
      </c>
      <c r="C58" s="1397"/>
      <c r="D58" s="1397"/>
      <c r="E58" s="1397"/>
      <c r="F58" s="1397"/>
      <c r="G58" s="1397">
        <v>1.3109999999999999</v>
      </c>
      <c r="H58" s="1397">
        <v>1.718</v>
      </c>
      <c r="I58" s="1397">
        <v>0.14400000000000002</v>
      </c>
      <c r="J58" s="1397">
        <v>0.59499999999999997</v>
      </c>
      <c r="K58" s="1397">
        <v>0.78100000000000003</v>
      </c>
      <c r="L58" s="1397">
        <v>0.90200000000000002</v>
      </c>
      <c r="M58" s="1397">
        <v>1.5720000000000001</v>
      </c>
      <c r="N58" s="1397">
        <v>-0.71399999999999997</v>
      </c>
      <c r="O58" s="1397">
        <v>-1.0329999999999999</v>
      </c>
      <c r="P58" s="1397">
        <v>-0.47800000000000004</v>
      </c>
      <c r="Q58" s="1397">
        <v>0.57000000000000006</v>
      </c>
      <c r="R58" s="1397">
        <v>0.03</v>
      </c>
      <c r="S58" s="1397">
        <v>0.71899999999999997</v>
      </c>
      <c r="T58" s="1397">
        <v>-1.919</v>
      </c>
      <c r="U58" s="1397">
        <v>-7.0680000000000005</v>
      </c>
      <c r="V58" s="1397">
        <v>-1.9570000000000001</v>
      </c>
      <c r="W58" s="1433">
        <v>0.72299999999999998</v>
      </c>
      <c r="X58" s="1433">
        <v>3.1390000000000002</v>
      </c>
      <c r="Y58" s="1397">
        <v>2.5049999999999999</v>
      </c>
      <c r="Z58" s="1682">
        <v>2.3519999999999999</v>
      </c>
      <c r="AA58" s="1345"/>
    </row>
    <row r="59" spans="1:149" s="25" customFormat="1" x14ac:dyDescent="0.2">
      <c r="A59" s="10"/>
      <c r="B59" s="1556" t="s">
        <v>312</v>
      </c>
      <c r="C59" s="1397"/>
      <c r="D59" s="1397"/>
      <c r="E59" s="1397"/>
      <c r="F59" s="1397"/>
      <c r="G59" s="1397">
        <v>-1.196</v>
      </c>
      <c r="H59" s="1397">
        <v>0.89200000000000002</v>
      </c>
      <c r="I59" s="1397">
        <v>0.79100000000000004</v>
      </c>
      <c r="J59" s="1397">
        <v>1.3960000000000001</v>
      </c>
      <c r="K59" s="1397">
        <v>0.94900000000000007</v>
      </c>
      <c r="L59" s="1397">
        <v>1.508</v>
      </c>
      <c r="M59" s="1397">
        <v>1.4830000000000001</v>
      </c>
      <c r="N59" s="1397">
        <v>1.359</v>
      </c>
      <c r="O59" s="1397">
        <v>-0.78400000000000003</v>
      </c>
      <c r="P59" s="1397">
        <v>-0.25600000000000001</v>
      </c>
      <c r="Q59" s="1397">
        <v>-0.14599999999999999</v>
      </c>
      <c r="R59" s="1397">
        <v>-0.46</v>
      </c>
      <c r="S59" s="1397">
        <v>-0.16900000000000001</v>
      </c>
      <c r="T59" s="1397">
        <v>-1.026</v>
      </c>
      <c r="U59" s="1397">
        <v>-6.2050000000000001</v>
      </c>
      <c r="V59" s="1397">
        <v>-2.044</v>
      </c>
      <c r="W59" s="1433">
        <v>0.26800000000000002</v>
      </c>
      <c r="X59" s="1433">
        <v>1.091</v>
      </c>
      <c r="Y59" s="1397">
        <v>1.738</v>
      </c>
      <c r="Z59" s="1682">
        <v>1.897</v>
      </c>
      <c r="AA59" s="1345"/>
    </row>
    <row r="60" spans="1:149" s="25" customFormat="1" x14ac:dyDescent="0.2">
      <c r="A60" s="10"/>
      <c r="B60" s="1556" t="s">
        <v>313</v>
      </c>
      <c r="C60" s="1397"/>
      <c r="D60" s="1397"/>
      <c r="E60" s="1397"/>
      <c r="F60" s="1397"/>
      <c r="G60" s="1397">
        <v>-0.47500000000000003</v>
      </c>
      <c r="H60" s="1397">
        <v>2.5720000000000001</v>
      </c>
      <c r="I60" s="1397">
        <v>4.68</v>
      </c>
      <c r="J60" s="1397">
        <v>1.327</v>
      </c>
      <c r="K60" s="1397">
        <v>1.5270000000000001</v>
      </c>
      <c r="L60" s="1397">
        <v>1.403</v>
      </c>
      <c r="M60" s="1397">
        <v>0.19900000000000001</v>
      </c>
      <c r="N60" s="1397">
        <v>0.85299999999999998</v>
      </c>
      <c r="O60" s="1397">
        <v>-3.1E-2</v>
      </c>
      <c r="P60" s="1397">
        <v>2.3E-2</v>
      </c>
      <c r="Q60" s="1397">
        <v>-0.114</v>
      </c>
      <c r="R60" s="1397">
        <v>-0.97899999999999998</v>
      </c>
      <c r="S60" s="1397">
        <v>0.78100000000000003</v>
      </c>
      <c r="T60" s="1397">
        <v>-1.7890000000000001</v>
      </c>
      <c r="U60" s="1397">
        <v>-4.681</v>
      </c>
      <c r="V60" s="1397">
        <v>-5.1749999999999998</v>
      </c>
      <c r="W60" s="1433">
        <v>-0.82600000000000007</v>
      </c>
      <c r="X60" s="1433">
        <v>2.8620000000000001</v>
      </c>
      <c r="Y60" s="1397">
        <v>2.2410000000000001</v>
      </c>
      <c r="Z60" s="1682">
        <v>4.3760000000000003</v>
      </c>
      <c r="AA60" s="1345"/>
    </row>
    <row r="61" spans="1:149" s="25" customFormat="1" x14ac:dyDescent="0.2">
      <c r="A61" s="10"/>
      <c r="B61" s="1556" t="s">
        <v>314</v>
      </c>
      <c r="C61" s="1397"/>
      <c r="D61" s="1397"/>
      <c r="E61" s="1397"/>
      <c r="F61" s="1397"/>
      <c r="G61" s="1397">
        <v>0.156</v>
      </c>
      <c r="H61" s="1397">
        <v>0.80700000000000005</v>
      </c>
      <c r="I61" s="1397">
        <v>-2.6720000000000002</v>
      </c>
      <c r="J61" s="1397">
        <v>-4.8319999999999999</v>
      </c>
      <c r="K61" s="1397">
        <v>-1.8920000000000001</v>
      </c>
      <c r="L61" s="1397">
        <v>1.855</v>
      </c>
      <c r="M61" s="1397">
        <v>2.0300000000000002</v>
      </c>
      <c r="N61" s="1397">
        <v>0.89700000000000002</v>
      </c>
      <c r="O61" s="1397">
        <v>2.7410000000000001</v>
      </c>
      <c r="P61" s="1397">
        <v>2.395</v>
      </c>
      <c r="Q61" s="1397">
        <v>0.72099999999999997</v>
      </c>
      <c r="R61" s="1397">
        <v>0.32500000000000001</v>
      </c>
      <c r="S61" s="1397">
        <v>1.49</v>
      </c>
      <c r="T61" s="1397">
        <v>-2.8690000000000002</v>
      </c>
      <c r="U61" s="1397">
        <v>-5.6719999999999997</v>
      </c>
      <c r="V61" s="1397">
        <v>-2.3170000000000002</v>
      </c>
      <c r="W61" s="1433">
        <v>4.766</v>
      </c>
      <c r="X61" s="1433">
        <v>7.0170000000000003</v>
      </c>
      <c r="Y61" s="1397">
        <v>5.1630000000000003</v>
      </c>
      <c r="Z61" s="1682">
        <v>3.198</v>
      </c>
      <c r="AA61" s="1345"/>
    </row>
    <row r="62" spans="1:149" s="25" customFormat="1" x14ac:dyDescent="0.2">
      <c r="A62" s="10"/>
      <c r="B62" s="1556" t="s">
        <v>315</v>
      </c>
      <c r="C62" s="1397"/>
      <c r="D62" s="1397"/>
      <c r="E62" s="1397"/>
      <c r="F62" s="1397"/>
      <c r="G62" s="1397">
        <v>3.5260000000000002</v>
      </c>
      <c r="H62" s="1397">
        <v>1.3540000000000001</v>
      </c>
      <c r="I62" s="1397">
        <v>0.72499999999999998</v>
      </c>
      <c r="J62" s="1397">
        <v>-1.1300000000000001</v>
      </c>
      <c r="K62" s="1397">
        <v>5.0149999999999997</v>
      </c>
      <c r="L62" s="1397">
        <v>1.1400000000000001</v>
      </c>
      <c r="M62" s="1397">
        <v>3.516</v>
      </c>
      <c r="N62" s="1397">
        <v>2.7509999999999999</v>
      </c>
      <c r="O62" s="1397">
        <v>4.8220000000000001</v>
      </c>
      <c r="P62" s="1397">
        <v>3.194</v>
      </c>
      <c r="Q62" s="1397">
        <v>4.9340000000000002</v>
      </c>
      <c r="R62" s="1397">
        <v>2.5760000000000001</v>
      </c>
      <c r="S62" s="1397">
        <v>2.5289999999999999</v>
      </c>
      <c r="T62" s="1397">
        <v>1.1559999999999999</v>
      </c>
      <c r="U62" s="1397">
        <v>-0.69000000000000006</v>
      </c>
      <c r="V62" s="1397">
        <v>1.1520000000000001</v>
      </c>
      <c r="W62" s="1433">
        <v>3.77</v>
      </c>
      <c r="X62" s="1433">
        <v>4.09</v>
      </c>
      <c r="Y62" s="1397">
        <v>4.4000000000000004</v>
      </c>
      <c r="Z62" s="1682">
        <v>4.04</v>
      </c>
      <c r="AA62" s="1345"/>
    </row>
    <row r="63" spans="1:149" s="25" customFormat="1" x14ac:dyDescent="0.2">
      <c r="A63" s="10"/>
      <c r="B63" s="1556" t="s">
        <v>316</v>
      </c>
      <c r="C63" s="1398"/>
      <c r="D63" s="1398"/>
      <c r="E63" s="1398"/>
      <c r="F63" s="1398"/>
      <c r="G63" s="1398"/>
      <c r="H63" s="1398"/>
      <c r="I63" s="1398"/>
      <c r="J63" s="1398"/>
      <c r="K63" s="1398"/>
      <c r="L63" s="1398"/>
      <c r="M63" s="1397">
        <v>-2.0619999999999998</v>
      </c>
      <c r="N63" s="1397">
        <v>4.8920000000000003</v>
      </c>
      <c r="O63" s="1397">
        <v>1.907</v>
      </c>
      <c r="P63" s="1397">
        <v>2.7960000000000003</v>
      </c>
      <c r="Q63" s="1397">
        <v>2.1259999999999999</v>
      </c>
      <c r="R63" s="1397">
        <v>2.2610000000000001</v>
      </c>
      <c r="S63" s="1397">
        <v>1.7110000000000001</v>
      </c>
      <c r="T63" s="1397">
        <v>0.115</v>
      </c>
      <c r="U63" s="1397">
        <v>-3.028</v>
      </c>
      <c r="V63" s="1397">
        <v>0.14599999999999999</v>
      </c>
      <c r="W63" s="1433">
        <v>2.895</v>
      </c>
      <c r="X63" s="1433">
        <v>2.3980000000000001</v>
      </c>
      <c r="Y63" s="1397">
        <v>3.2920000000000003</v>
      </c>
      <c r="Z63" s="1682">
        <v>3.222</v>
      </c>
      <c r="AA63" s="1345"/>
    </row>
    <row r="64" spans="1:149" s="25" customFormat="1" x14ac:dyDescent="0.2">
      <c r="A64" s="10"/>
      <c r="B64" s="1556" t="s">
        <v>317</v>
      </c>
      <c r="C64" s="1397"/>
      <c r="D64" s="1397"/>
      <c r="E64" s="1397"/>
      <c r="F64" s="1397"/>
      <c r="G64" s="1397">
        <v>-1.659</v>
      </c>
      <c r="H64" s="1397">
        <v>-0.67800000000000005</v>
      </c>
      <c r="I64" s="1397">
        <v>-0.26400000000000001</v>
      </c>
      <c r="J64" s="1397">
        <v>-4.2000000000000003E-2</v>
      </c>
      <c r="K64" s="1397">
        <v>1.2410000000000001</v>
      </c>
      <c r="L64" s="1397">
        <v>1.431</v>
      </c>
      <c r="M64" s="1397">
        <v>1.821</v>
      </c>
      <c r="N64" s="1397">
        <v>1.3480000000000001</v>
      </c>
      <c r="O64" s="1397">
        <v>2.359</v>
      </c>
      <c r="P64" s="1397">
        <v>1.665</v>
      </c>
      <c r="Q64" s="1397">
        <v>0.13100000000000001</v>
      </c>
      <c r="R64" s="1397">
        <v>0.626</v>
      </c>
      <c r="S64" s="1397">
        <v>1.486</v>
      </c>
      <c r="T64" s="1397">
        <v>-1.2430000000000001</v>
      </c>
      <c r="U64" s="1397">
        <v>-4.069</v>
      </c>
      <c r="V64" s="1397">
        <v>-1.752</v>
      </c>
      <c r="W64" s="1433">
        <v>0.77600000000000002</v>
      </c>
      <c r="X64" s="1433">
        <v>2.17</v>
      </c>
      <c r="Y64" s="1397">
        <v>3.097</v>
      </c>
      <c r="Z64" s="1682">
        <v>2.8930000000000002</v>
      </c>
      <c r="AA64" s="1345"/>
    </row>
    <row r="65" spans="1:149" s="25" customFormat="1" x14ac:dyDescent="0.2">
      <c r="A65" s="10"/>
      <c r="B65" s="1556" t="s">
        <v>318</v>
      </c>
      <c r="C65" s="1397"/>
      <c r="D65" s="1397"/>
      <c r="E65" s="1397"/>
      <c r="F65" s="1397"/>
      <c r="G65" s="1397">
        <v>0.97799999999999998</v>
      </c>
      <c r="H65" s="1397">
        <v>0.83100000000000007</v>
      </c>
      <c r="I65" s="1397">
        <v>1.7590000000000001</v>
      </c>
      <c r="J65" s="1397">
        <v>1.423</v>
      </c>
      <c r="K65" s="1397">
        <v>2.2920000000000003</v>
      </c>
      <c r="L65" s="1397">
        <v>2.3000000000000003</v>
      </c>
      <c r="M65" s="1397">
        <v>1.405</v>
      </c>
      <c r="N65" s="1397">
        <v>2.282</v>
      </c>
      <c r="O65" s="1397">
        <v>2.0979999999999999</v>
      </c>
      <c r="P65" s="1397">
        <v>1.857</v>
      </c>
      <c r="Q65" s="1397">
        <v>2.79</v>
      </c>
      <c r="R65" s="1397">
        <v>1.4450000000000001</v>
      </c>
      <c r="S65" s="1397">
        <v>1.843</v>
      </c>
      <c r="T65" s="1397">
        <v>-0.748</v>
      </c>
      <c r="U65" s="1397">
        <v>-3.7589999999999999</v>
      </c>
      <c r="V65" s="1397">
        <v>-1.075</v>
      </c>
      <c r="W65" s="1433">
        <v>2.2109999999999999</v>
      </c>
      <c r="X65" s="1433">
        <v>4.33</v>
      </c>
      <c r="Y65" s="1397">
        <v>4.9139999999999997</v>
      </c>
      <c r="Z65" s="1682">
        <v>4.5549999999999997</v>
      </c>
      <c r="AA65" s="1345"/>
    </row>
    <row r="66" spans="1:149" s="25" customFormat="1" x14ac:dyDescent="0.2">
      <c r="A66" s="10"/>
      <c r="B66" s="1556" t="s">
        <v>319</v>
      </c>
      <c r="C66" s="1397"/>
      <c r="D66" s="1397"/>
      <c r="E66" s="1397"/>
      <c r="F66" s="1397"/>
      <c r="G66" s="1397">
        <v>1.266</v>
      </c>
      <c r="H66" s="1397">
        <v>2.573</v>
      </c>
      <c r="I66" s="1397">
        <v>3.0329999999999999</v>
      </c>
      <c r="J66" s="1397">
        <v>2.4980000000000002</v>
      </c>
      <c r="K66" s="1397">
        <v>3.593</v>
      </c>
      <c r="L66" s="1397">
        <v>2.3370000000000002</v>
      </c>
      <c r="M66" s="1397">
        <v>1.119</v>
      </c>
      <c r="N66" s="1397">
        <v>2.3479999999999999</v>
      </c>
      <c r="O66" s="1397">
        <v>2.8679999999999999</v>
      </c>
      <c r="P66" s="1397">
        <v>1.5190000000000001</v>
      </c>
      <c r="Q66" s="1397">
        <v>0.249</v>
      </c>
      <c r="R66" s="1397">
        <v>2.6520000000000001</v>
      </c>
      <c r="S66" s="1397">
        <v>2.6270000000000002</v>
      </c>
      <c r="T66" s="1397">
        <v>-1.4510000000000001</v>
      </c>
      <c r="U66" s="1397">
        <v>-4.218</v>
      </c>
      <c r="V66" s="1397">
        <v>-0.97499999999999998</v>
      </c>
      <c r="W66" s="1433">
        <v>2.3000000000000003</v>
      </c>
      <c r="X66" s="1433">
        <v>3.0609999999999999</v>
      </c>
      <c r="Y66" s="1397">
        <v>5.7389999999999999</v>
      </c>
      <c r="Z66" s="1682">
        <v>6.5490000000000004</v>
      </c>
      <c r="AA66" s="1345"/>
    </row>
    <row r="67" spans="1:149" s="25" customFormat="1" x14ac:dyDescent="0.2">
      <c r="A67" s="10"/>
      <c r="B67" s="1556" t="s">
        <v>320</v>
      </c>
      <c r="C67" s="1397"/>
      <c r="D67" s="1397"/>
      <c r="E67" s="1397"/>
      <c r="F67" s="1397"/>
      <c r="G67" s="1397">
        <v>-2.149</v>
      </c>
      <c r="H67" s="1397">
        <v>-0.75800000000000001</v>
      </c>
      <c r="I67" s="1397">
        <v>-0.94400000000000006</v>
      </c>
      <c r="J67" s="1397">
        <v>1.2050000000000001</v>
      </c>
      <c r="K67" s="1397">
        <v>1.2030000000000001</v>
      </c>
      <c r="L67" s="1397">
        <v>-0.127</v>
      </c>
      <c r="M67" s="1397">
        <v>2.0190000000000001</v>
      </c>
      <c r="N67" s="1397">
        <v>1.849</v>
      </c>
      <c r="O67" s="1397">
        <v>1.268</v>
      </c>
      <c r="P67" s="1397">
        <v>1.1180000000000001</v>
      </c>
      <c r="Q67" s="1397">
        <v>1.2210000000000001</v>
      </c>
      <c r="R67" s="1397">
        <v>3.004</v>
      </c>
      <c r="S67" s="1397">
        <v>2.2490000000000001</v>
      </c>
      <c r="T67" s="1397">
        <v>-0.52900000000000003</v>
      </c>
      <c r="U67" s="1397">
        <v>-2.222</v>
      </c>
      <c r="V67" s="1397">
        <v>-0.16400000000000001</v>
      </c>
      <c r="W67" s="1433">
        <v>0.68100000000000005</v>
      </c>
      <c r="X67" s="1433">
        <v>2.3970000000000002</v>
      </c>
      <c r="Y67" s="1397">
        <v>2.95</v>
      </c>
      <c r="Z67" s="1682">
        <v>2.7749999999999999</v>
      </c>
      <c r="AA67" s="1345"/>
    </row>
    <row r="68" spans="1:149" s="25" customFormat="1" x14ac:dyDescent="0.2">
      <c r="A68" s="10"/>
      <c r="B68" s="1557" t="s">
        <v>321</v>
      </c>
      <c r="C68" s="1399"/>
      <c r="D68" s="1399"/>
      <c r="E68" s="1399"/>
      <c r="F68" s="1399"/>
      <c r="G68" s="1399">
        <v>-0.52300000000000002</v>
      </c>
      <c r="H68" s="1399">
        <v>-0.97599999999999998</v>
      </c>
      <c r="I68" s="1399">
        <v>0.55700000000000005</v>
      </c>
      <c r="J68" s="1399">
        <v>3.5000000000000003E-2</v>
      </c>
      <c r="K68" s="1399">
        <v>-0.34800000000000003</v>
      </c>
      <c r="L68" s="1399">
        <v>-0.51800000000000002</v>
      </c>
      <c r="M68" s="1399">
        <v>0.36399999999999999</v>
      </c>
      <c r="N68" s="1399">
        <v>0.30099999999999999</v>
      </c>
      <c r="O68" s="1399">
        <v>1.022</v>
      </c>
      <c r="P68" s="1399">
        <v>0.255</v>
      </c>
      <c r="Q68" s="1399">
        <v>0.81200000000000006</v>
      </c>
      <c r="R68" s="1399">
        <v>2.1999999999999999E-2</v>
      </c>
      <c r="S68" s="1399">
        <v>0.749</v>
      </c>
      <c r="T68" s="1399">
        <v>-1.863</v>
      </c>
      <c r="U68" s="1399">
        <v>-7.5410000000000004</v>
      </c>
      <c r="V68" s="1399">
        <v>-2.202</v>
      </c>
      <c r="W68" s="1434">
        <v>0.48099999999999998</v>
      </c>
      <c r="X68" s="1434">
        <v>2.1120000000000001</v>
      </c>
      <c r="Y68" s="1399">
        <v>2.2469999999999999</v>
      </c>
      <c r="Z68" s="1683">
        <v>4.2110000000000003</v>
      </c>
      <c r="AA68" s="1345"/>
    </row>
    <row r="69" spans="1:149" s="25" customFormat="1" ht="31.5" customHeight="1" x14ac:dyDescent="0.2">
      <c r="A69" s="10"/>
      <c r="B69" s="1578" t="s">
        <v>9</v>
      </c>
      <c r="C69" s="1400"/>
      <c r="D69" s="1400"/>
      <c r="E69" s="1400"/>
      <c r="F69" s="1400"/>
      <c r="G69" s="1400">
        <v>6.4000000000000001E-2</v>
      </c>
      <c r="H69" s="1400">
        <v>1.0640000000000001</v>
      </c>
      <c r="I69" s="1400">
        <v>0.85599999999999998</v>
      </c>
      <c r="J69" s="1400">
        <v>0.54100000000000004</v>
      </c>
      <c r="K69" s="1400">
        <v>1.383</v>
      </c>
      <c r="L69" s="1400">
        <v>1.3980000000000001</v>
      </c>
      <c r="M69" s="1400">
        <v>1.081</v>
      </c>
      <c r="N69" s="1400">
        <v>1.417</v>
      </c>
      <c r="O69" s="1400">
        <v>1.093</v>
      </c>
      <c r="P69" s="1400">
        <v>1.012</v>
      </c>
      <c r="Q69" s="1400">
        <v>0.86899999999999999</v>
      </c>
      <c r="R69" s="1400">
        <v>0.76300000000000001</v>
      </c>
      <c r="S69" s="1400">
        <v>0.92800000000000005</v>
      </c>
      <c r="T69" s="1400">
        <v>-1.395</v>
      </c>
      <c r="U69" s="1400">
        <v>-4.9320000000000004</v>
      </c>
      <c r="V69" s="1400">
        <v>-1.673</v>
      </c>
      <c r="W69" s="1435">
        <v>1.4359999999999999</v>
      </c>
      <c r="X69" s="1435">
        <v>2.7280000000000002</v>
      </c>
      <c r="Y69" s="1400">
        <v>3.22</v>
      </c>
      <c r="Z69" s="1685">
        <v>3.2970000000000002</v>
      </c>
      <c r="AA69" s="1345"/>
    </row>
    <row r="70" spans="1:149" s="25" customFormat="1" ht="3" customHeight="1" x14ac:dyDescent="0.2">
      <c r="A70" s="6"/>
      <c r="B70" s="24"/>
      <c r="C70" s="79"/>
      <c r="D70" s="80"/>
      <c r="E70" s="81"/>
      <c r="F70" s="14"/>
      <c r="H70" s="69"/>
      <c r="I70" s="72"/>
      <c r="J70" s="110"/>
      <c r="K70" s="120"/>
      <c r="L70" s="597"/>
      <c r="M70" s="692"/>
      <c r="N70" s="711"/>
      <c r="O70" s="733"/>
      <c r="P70" s="759"/>
      <c r="Q70" s="778"/>
      <c r="R70" s="690"/>
      <c r="S70" s="1345"/>
    </row>
    <row r="71" spans="1:149" s="25" customFormat="1" ht="63" customHeight="1" x14ac:dyDescent="0.2">
      <c r="A71" s="9"/>
      <c r="B71" s="1956" t="s">
        <v>80</v>
      </c>
      <c r="C71" s="1957"/>
      <c r="D71" s="1957"/>
      <c r="E71" s="1957"/>
      <c r="F71" s="1957"/>
      <c r="G71" s="1957"/>
      <c r="H71" s="1957"/>
      <c r="I71" s="1957"/>
      <c r="J71" s="1957"/>
      <c r="K71" s="1957"/>
      <c r="L71" s="1957"/>
      <c r="M71" s="1957"/>
      <c r="N71" s="1957"/>
      <c r="O71" s="1957"/>
      <c r="P71" s="1957"/>
      <c r="Q71" s="1957"/>
      <c r="R71" s="1957"/>
      <c r="S71" s="1958"/>
    </row>
    <row r="72" spans="1:149" s="25" customFormat="1" x14ac:dyDescent="0.2">
      <c r="B72" s="59"/>
      <c r="C72" s="59"/>
      <c r="D72" s="59"/>
      <c r="E72" s="59"/>
      <c r="F72" s="59"/>
      <c r="G72" s="59"/>
      <c r="H72" s="70"/>
      <c r="I72" s="73"/>
      <c r="J72" s="111"/>
      <c r="K72" s="121"/>
      <c r="L72" s="598"/>
      <c r="M72" s="693"/>
      <c r="N72" s="712"/>
      <c r="O72" s="734"/>
      <c r="P72" s="760"/>
      <c r="Q72" s="779"/>
      <c r="R72" s="691"/>
      <c r="S72" s="1345"/>
    </row>
    <row r="73" spans="1:149" s="25" customFormat="1" ht="63" customHeight="1" x14ac:dyDescent="0.2">
      <c r="A73" s="1360" t="s">
        <v>148</v>
      </c>
      <c r="B73" s="1959" t="s">
        <v>159</v>
      </c>
      <c r="C73" s="1960"/>
      <c r="D73" s="1960"/>
      <c r="E73" s="1960"/>
      <c r="F73" s="1960"/>
      <c r="G73" s="1960"/>
      <c r="H73" s="1960"/>
      <c r="I73" s="1960"/>
      <c r="J73" s="1961"/>
      <c r="K73" s="1962"/>
      <c r="L73" s="1963"/>
      <c r="M73" s="1964"/>
      <c r="N73" s="1965"/>
      <c r="O73" s="1966"/>
      <c r="P73" s="1967"/>
      <c r="Q73" s="1968"/>
      <c r="R73" s="1969"/>
      <c r="S73" s="1361"/>
      <c r="T73" s="1361"/>
      <c r="U73" s="1361"/>
      <c r="V73" s="1768"/>
    </row>
    <row r="74" spans="1:149" s="25" customFormat="1" ht="63" customHeight="1" x14ac:dyDescent="0.2">
      <c r="A74" s="63"/>
      <c r="B74" s="48" t="s">
        <v>68</v>
      </c>
      <c r="C74" s="807" t="s">
        <v>6</v>
      </c>
      <c r="D74" s="815" t="s">
        <v>7</v>
      </c>
      <c r="E74" s="823" t="s">
        <v>8</v>
      </c>
      <c r="F74" s="831" t="s">
        <v>140</v>
      </c>
      <c r="G74" s="839" t="s">
        <v>179</v>
      </c>
      <c r="H74" s="847" t="s">
        <v>224</v>
      </c>
      <c r="I74" s="855" t="s">
        <v>235</v>
      </c>
      <c r="J74" s="863" t="s">
        <v>288</v>
      </c>
      <c r="K74" s="871" t="s">
        <v>323</v>
      </c>
      <c r="L74" s="610" t="s">
        <v>335</v>
      </c>
      <c r="M74" s="683" t="s">
        <v>386</v>
      </c>
      <c r="N74" s="713" t="s">
        <v>410</v>
      </c>
      <c r="O74" s="746" t="s">
        <v>425</v>
      </c>
      <c r="P74" s="761" t="s">
        <v>458</v>
      </c>
      <c r="Q74" s="788" t="s">
        <v>600</v>
      </c>
      <c r="R74" s="1348" t="s">
        <v>653</v>
      </c>
      <c r="S74" s="1418" t="s">
        <v>660</v>
      </c>
      <c r="T74" s="1425" t="s">
        <v>700</v>
      </c>
      <c r="U74" s="1418" t="s">
        <v>704</v>
      </c>
      <c r="V74" s="1612" t="s">
        <v>706</v>
      </c>
      <c r="W74" s="1345"/>
    </row>
    <row r="75" spans="1:149" s="43" customFormat="1" ht="31.5" customHeight="1" x14ac:dyDescent="0.2">
      <c r="A75" s="50"/>
      <c r="B75" s="46" t="s">
        <v>69</v>
      </c>
      <c r="C75" s="792" t="s">
        <v>674</v>
      </c>
      <c r="D75" s="793" t="s">
        <v>675</v>
      </c>
      <c r="E75" s="794" t="s">
        <v>676</v>
      </c>
      <c r="F75" s="795" t="s">
        <v>677</v>
      </c>
      <c r="G75" s="796" t="s">
        <v>678</v>
      </c>
      <c r="H75" s="797" t="s">
        <v>679</v>
      </c>
      <c r="I75" s="798" t="s">
        <v>680</v>
      </c>
      <c r="J75" s="799" t="s">
        <v>681</v>
      </c>
      <c r="K75" s="800" t="s">
        <v>682</v>
      </c>
      <c r="L75" s="801" t="s">
        <v>683</v>
      </c>
      <c r="M75" s="802" t="s">
        <v>684</v>
      </c>
      <c r="N75" s="803" t="s">
        <v>685</v>
      </c>
      <c r="O75" s="804" t="s">
        <v>686</v>
      </c>
      <c r="P75" s="805" t="s">
        <v>687</v>
      </c>
      <c r="Q75" s="806" t="s">
        <v>688</v>
      </c>
      <c r="R75" s="1346" t="s">
        <v>689</v>
      </c>
      <c r="S75" s="1421" t="s">
        <v>692</v>
      </c>
      <c r="T75" s="1426" t="s">
        <v>701</v>
      </c>
      <c r="U75" s="1421" t="s">
        <v>705</v>
      </c>
      <c r="V75" s="1638" t="s">
        <v>707</v>
      </c>
      <c r="W75" s="1347"/>
      <c r="X75" s="3"/>
      <c r="Y75" s="3"/>
      <c r="Z75" s="3"/>
      <c r="AA75" s="3"/>
      <c r="AB75" s="3"/>
      <c r="AC75" s="3"/>
      <c r="AD75" s="3"/>
      <c r="AE75" s="3"/>
      <c r="AF75" s="3"/>
      <c r="AG75" s="3"/>
      <c r="AH75" s="3"/>
      <c r="AI75" s="3"/>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row>
    <row r="76" spans="1:149" s="25" customFormat="1" x14ac:dyDescent="0.2">
      <c r="A76" s="10"/>
      <c r="B76" s="620" t="s">
        <v>117</v>
      </c>
      <c r="C76" s="808" t="s">
        <v>10</v>
      </c>
      <c r="D76" s="816" t="s">
        <v>10</v>
      </c>
      <c r="E76" s="824" t="s">
        <v>10</v>
      </c>
      <c r="F76" s="832">
        <v>2.0939999999999999</v>
      </c>
      <c r="G76" s="840" t="s">
        <v>10</v>
      </c>
      <c r="H76" s="848" t="s">
        <v>10</v>
      </c>
      <c r="I76" s="856" t="s">
        <v>10</v>
      </c>
      <c r="J76" s="864" t="s">
        <v>10</v>
      </c>
      <c r="K76" s="872" t="s">
        <v>10</v>
      </c>
      <c r="L76" s="673" t="s">
        <v>10</v>
      </c>
      <c r="M76" s="695" t="s">
        <v>10</v>
      </c>
      <c r="N76" s="714" t="s">
        <v>10</v>
      </c>
      <c r="O76" s="735" t="s">
        <v>10</v>
      </c>
      <c r="P76" s="762" t="s">
        <v>10</v>
      </c>
      <c r="Q76" s="762" t="s">
        <v>10</v>
      </c>
      <c r="R76" s="1349" t="s">
        <v>10</v>
      </c>
      <c r="S76" s="1436" t="s">
        <v>10</v>
      </c>
      <c r="T76" s="1436" t="s">
        <v>10</v>
      </c>
      <c r="U76" s="1436" t="s">
        <v>10</v>
      </c>
      <c r="V76" s="1712" t="s">
        <v>10</v>
      </c>
      <c r="W76" s="1345"/>
    </row>
    <row r="77" spans="1:149" s="25" customFormat="1" x14ac:dyDescent="0.2">
      <c r="A77" s="10"/>
      <c r="B77" s="620" t="s">
        <v>154</v>
      </c>
      <c r="C77" s="809" t="s">
        <v>10</v>
      </c>
      <c r="D77" s="817" t="s">
        <v>10</v>
      </c>
      <c r="E77" s="825" t="s">
        <v>10</v>
      </c>
      <c r="F77" s="833">
        <v>7.633</v>
      </c>
      <c r="G77" s="841" t="s">
        <v>10</v>
      </c>
      <c r="H77" s="849" t="s">
        <v>10</v>
      </c>
      <c r="I77" s="857" t="s">
        <v>10</v>
      </c>
      <c r="J77" s="865" t="s">
        <v>10</v>
      </c>
      <c r="K77" s="873" t="s">
        <v>10</v>
      </c>
      <c r="L77" s="674" t="s">
        <v>10</v>
      </c>
      <c r="M77" s="696" t="s">
        <v>10</v>
      </c>
      <c r="N77" s="715" t="s">
        <v>10</v>
      </c>
      <c r="O77" s="736" t="s">
        <v>10</v>
      </c>
      <c r="P77" s="763" t="s">
        <v>10</v>
      </c>
      <c r="Q77" s="780" t="s">
        <v>10</v>
      </c>
      <c r="R77" s="1350" t="s">
        <v>10</v>
      </c>
      <c r="S77" s="1437" t="s">
        <v>10</v>
      </c>
      <c r="T77" s="1437" t="s">
        <v>10</v>
      </c>
      <c r="U77" s="1437" t="s">
        <v>10</v>
      </c>
      <c r="V77" s="1713" t="s">
        <v>10</v>
      </c>
      <c r="W77" s="1345"/>
    </row>
    <row r="78" spans="1:149" s="25" customFormat="1" x14ac:dyDescent="0.2">
      <c r="A78" s="10"/>
      <c r="B78" s="620" t="s">
        <v>155</v>
      </c>
      <c r="C78" s="810" t="s">
        <v>10</v>
      </c>
      <c r="D78" s="818" t="s">
        <v>10</v>
      </c>
      <c r="E78" s="826" t="s">
        <v>10</v>
      </c>
      <c r="F78" s="834">
        <v>16.106999999999999</v>
      </c>
      <c r="G78" s="842" t="s">
        <v>10</v>
      </c>
      <c r="H78" s="850" t="s">
        <v>10</v>
      </c>
      <c r="I78" s="858" t="s">
        <v>10</v>
      </c>
      <c r="J78" s="866" t="s">
        <v>10</v>
      </c>
      <c r="K78" s="874" t="s">
        <v>10</v>
      </c>
      <c r="L78" s="675" t="s">
        <v>10</v>
      </c>
      <c r="M78" s="696" t="s">
        <v>10</v>
      </c>
      <c r="N78" s="715" t="s">
        <v>10</v>
      </c>
      <c r="O78" s="736" t="s">
        <v>10</v>
      </c>
      <c r="P78" s="763" t="s">
        <v>10</v>
      </c>
      <c r="Q78" s="780" t="s">
        <v>10</v>
      </c>
      <c r="R78" s="1350" t="s">
        <v>10</v>
      </c>
      <c r="S78" s="1437" t="s">
        <v>10</v>
      </c>
      <c r="T78" s="1437" t="s">
        <v>10</v>
      </c>
      <c r="U78" s="1437" t="s">
        <v>10</v>
      </c>
      <c r="V78" s="1713" t="s">
        <v>10</v>
      </c>
      <c r="W78" s="1345"/>
    </row>
    <row r="79" spans="1:149" s="25" customFormat="1" x14ac:dyDescent="0.2">
      <c r="A79" s="10"/>
      <c r="B79" s="620" t="s">
        <v>156</v>
      </c>
      <c r="C79" s="811" t="s">
        <v>10</v>
      </c>
      <c r="D79" s="819" t="s">
        <v>10</v>
      </c>
      <c r="E79" s="827" t="s">
        <v>10</v>
      </c>
      <c r="F79" s="835">
        <v>35.838999999999999</v>
      </c>
      <c r="G79" s="843" t="s">
        <v>10</v>
      </c>
      <c r="H79" s="851" t="s">
        <v>10</v>
      </c>
      <c r="I79" s="859" t="s">
        <v>10</v>
      </c>
      <c r="J79" s="867" t="s">
        <v>10</v>
      </c>
      <c r="K79" s="875" t="s">
        <v>10</v>
      </c>
      <c r="L79" s="676" t="s">
        <v>10</v>
      </c>
      <c r="M79" s="696" t="s">
        <v>10</v>
      </c>
      <c r="N79" s="715" t="s">
        <v>10</v>
      </c>
      <c r="O79" s="736" t="s">
        <v>10</v>
      </c>
      <c r="P79" s="763" t="s">
        <v>10</v>
      </c>
      <c r="Q79" s="780" t="s">
        <v>10</v>
      </c>
      <c r="R79" s="1350" t="s">
        <v>10</v>
      </c>
      <c r="S79" s="1437" t="s">
        <v>10</v>
      </c>
      <c r="T79" s="1437" t="s">
        <v>10</v>
      </c>
      <c r="U79" s="1437" t="s">
        <v>10</v>
      </c>
      <c r="V79" s="1713" t="s">
        <v>10</v>
      </c>
      <c r="W79" s="1345"/>
    </row>
    <row r="80" spans="1:149" s="25" customFormat="1" x14ac:dyDescent="0.2">
      <c r="A80" s="10"/>
      <c r="B80" s="620" t="s">
        <v>157</v>
      </c>
      <c r="C80" s="812" t="s">
        <v>10</v>
      </c>
      <c r="D80" s="820" t="s">
        <v>10</v>
      </c>
      <c r="E80" s="828" t="s">
        <v>10</v>
      </c>
      <c r="F80" s="836">
        <v>19.297000000000001</v>
      </c>
      <c r="G80" s="844" t="s">
        <v>10</v>
      </c>
      <c r="H80" s="852" t="s">
        <v>10</v>
      </c>
      <c r="I80" s="860" t="s">
        <v>10</v>
      </c>
      <c r="J80" s="868" t="s">
        <v>10</v>
      </c>
      <c r="K80" s="876" t="s">
        <v>10</v>
      </c>
      <c r="L80" s="677" t="s">
        <v>10</v>
      </c>
      <c r="M80" s="696" t="s">
        <v>10</v>
      </c>
      <c r="N80" s="715" t="s">
        <v>10</v>
      </c>
      <c r="O80" s="736" t="s">
        <v>10</v>
      </c>
      <c r="P80" s="763" t="s">
        <v>10</v>
      </c>
      <c r="Q80" s="780" t="s">
        <v>10</v>
      </c>
      <c r="R80" s="1350" t="s">
        <v>10</v>
      </c>
      <c r="S80" s="1437" t="s">
        <v>10</v>
      </c>
      <c r="T80" s="1437" t="s">
        <v>10</v>
      </c>
      <c r="U80" s="1437" t="s">
        <v>10</v>
      </c>
      <c r="V80" s="1713" t="s">
        <v>10</v>
      </c>
      <c r="W80" s="1345"/>
    </row>
    <row r="81" spans="1:149" s="25" customFormat="1" x14ac:dyDescent="0.2">
      <c r="A81" s="10"/>
      <c r="B81" s="620" t="s">
        <v>161</v>
      </c>
      <c r="C81" s="813" t="s">
        <v>10</v>
      </c>
      <c r="D81" s="821" t="s">
        <v>10</v>
      </c>
      <c r="E81" s="829" t="s">
        <v>10</v>
      </c>
      <c r="F81" s="837">
        <v>8.1660000000000004</v>
      </c>
      <c r="G81" s="845" t="s">
        <v>10</v>
      </c>
      <c r="H81" s="853" t="s">
        <v>10</v>
      </c>
      <c r="I81" s="861" t="s">
        <v>10</v>
      </c>
      <c r="J81" s="869" t="s">
        <v>10</v>
      </c>
      <c r="K81" s="877" t="s">
        <v>10</v>
      </c>
      <c r="L81" s="678" t="s">
        <v>10</v>
      </c>
      <c r="M81" s="696" t="s">
        <v>10</v>
      </c>
      <c r="N81" s="715" t="s">
        <v>10</v>
      </c>
      <c r="O81" s="736" t="s">
        <v>10</v>
      </c>
      <c r="P81" s="763" t="s">
        <v>10</v>
      </c>
      <c r="Q81" s="780" t="s">
        <v>10</v>
      </c>
      <c r="R81" s="1350" t="s">
        <v>10</v>
      </c>
      <c r="S81" s="1437" t="s">
        <v>10</v>
      </c>
      <c r="T81" s="1437" t="s">
        <v>10</v>
      </c>
      <c r="U81" s="1437" t="s">
        <v>10</v>
      </c>
      <c r="V81" s="1713" t="s">
        <v>10</v>
      </c>
      <c r="W81" s="1345"/>
    </row>
    <row r="82" spans="1:149" s="25" customFormat="1" x14ac:dyDescent="0.2">
      <c r="A82" s="10"/>
      <c r="B82" s="634" t="s">
        <v>158</v>
      </c>
      <c r="C82" s="814" t="s">
        <v>10</v>
      </c>
      <c r="D82" s="822" t="s">
        <v>10</v>
      </c>
      <c r="E82" s="830" t="s">
        <v>10</v>
      </c>
      <c r="F82" s="838">
        <v>10.864000000000001</v>
      </c>
      <c r="G82" s="846" t="s">
        <v>10</v>
      </c>
      <c r="H82" s="854" t="s">
        <v>10</v>
      </c>
      <c r="I82" s="862" t="s">
        <v>10</v>
      </c>
      <c r="J82" s="870" t="s">
        <v>10</v>
      </c>
      <c r="K82" s="878" t="s">
        <v>10</v>
      </c>
      <c r="L82" s="679" t="s">
        <v>10</v>
      </c>
      <c r="M82" s="697" t="s">
        <v>10</v>
      </c>
      <c r="N82" s="716" t="s">
        <v>10</v>
      </c>
      <c r="O82" s="737" t="s">
        <v>10</v>
      </c>
      <c r="P82" s="764" t="s">
        <v>10</v>
      </c>
      <c r="Q82" s="781" t="s">
        <v>10</v>
      </c>
      <c r="R82" s="1351" t="s">
        <v>10</v>
      </c>
      <c r="S82" s="1438" t="s">
        <v>10</v>
      </c>
      <c r="T82" s="1438" t="s">
        <v>10</v>
      </c>
      <c r="U82" s="1438" t="s">
        <v>10</v>
      </c>
      <c r="V82" s="1714" t="s">
        <v>10</v>
      </c>
      <c r="W82" s="1345"/>
    </row>
    <row r="83" spans="1:149" s="25" customFormat="1" ht="3" customHeight="1" x14ac:dyDescent="0.2">
      <c r="A83" s="6"/>
      <c r="B83" s="24"/>
      <c r="C83" s="79"/>
      <c r="D83" s="80"/>
      <c r="E83" s="81"/>
      <c r="H83" s="69"/>
      <c r="I83" s="72"/>
      <c r="J83" s="110"/>
      <c r="K83" s="120"/>
      <c r="L83" s="597"/>
      <c r="M83" s="692"/>
      <c r="N83" s="711"/>
      <c r="O83" s="733"/>
      <c r="P83" s="759"/>
      <c r="Q83" s="778"/>
      <c r="R83" s="690"/>
      <c r="S83" s="1439"/>
      <c r="T83" s="1439"/>
      <c r="U83" s="1439"/>
      <c r="V83" s="1439"/>
    </row>
    <row r="84" spans="1:149" s="43" customFormat="1" ht="63" customHeight="1" x14ac:dyDescent="0.2">
      <c r="A84" s="9"/>
      <c r="B84" s="1970" t="s">
        <v>162</v>
      </c>
      <c r="C84" s="1971"/>
      <c r="D84" s="1971"/>
      <c r="E84" s="1971"/>
      <c r="F84" s="1971"/>
      <c r="G84" s="1971"/>
      <c r="H84" s="1971"/>
      <c r="I84" s="1971"/>
      <c r="J84" s="1972"/>
      <c r="K84" s="1973"/>
      <c r="L84" s="1974"/>
      <c r="M84" s="1975"/>
      <c r="N84" s="1976"/>
      <c r="O84" s="1977"/>
      <c r="P84" s="1978"/>
      <c r="Q84" s="1979"/>
      <c r="R84" s="1980"/>
      <c r="S84" s="1343"/>
      <c r="T84" s="3"/>
      <c r="U84" s="3"/>
      <c r="V84" s="3"/>
      <c r="W84" s="3"/>
      <c r="X84" s="3"/>
      <c r="Y84" s="3"/>
      <c r="Z84" s="3"/>
      <c r="AA84" s="3"/>
      <c r="AB84" s="3"/>
      <c r="AC84" s="3"/>
      <c r="AD84" s="3"/>
      <c r="AE84" s="3"/>
      <c r="AF84" s="3"/>
      <c r="AG84" s="3"/>
      <c r="AH84" s="3"/>
      <c r="AI84" s="3"/>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row>
    <row r="85" spans="1:149" s="25" customFormat="1" x14ac:dyDescent="0.2">
      <c r="B85" s="59"/>
      <c r="C85" s="59"/>
      <c r="D85" s="59"/>
      <c r="E85" s="59"/>
      <c r="F85" s="59"/>
      <c r="G85" s="59"/>
      <c r="H85" s="70"/>
      <c r="I85" s="73"/>
      <c r="J85" s="111"/>
      <c r="K85" s="121"/>
      <c r="L85" s="598"/>
      <c r="M85" s="693"/>
      <c r="N85" s="712"/>
      <c r="O85" s="734"/>
      <c r="P85" s="760"/>
      <c r="Q85" s="779"/>
      <c r="R85" s="691"/>
      <c r="S85" s="1345"/>
      <c r="W85" s="3"/>
    </row>
    <row r="86" spans="1:149" s="25" customFormat="1" ht="63" customHeight="1" x14ac:dyDescent="0.2">
      <c r="A86" s="1360" t="s">
        <v>150</v>
      </c>
      <c r="B86" s="1959" t="s">
        <v>160</v>
      </c>
      <c r="C86" s="1960"/>
      <c r="D86" s="1960"/>
      <c r="E86" s="1960"/>
      <c r="F86" s="1960"/>
      <c r="G86" s="1960"/>
      <c r="H86" s="1960"/>
      <c r="I86" s="1960"/>
      <c r="J86" s="1961"/>
      <c r="K86" s="1962"/>
      <c r="L86" s="1963"/>
      <c r="M86" s="1964"/>
      <c r="N86" s="1965"/>
      <c r="O86" s="1966"/>
      <c r="P86" s="1967"/>
      <c r="Q86" s="1968"/>
      <c r="R86" s="1960"/>
      <c r="S86" s="1361"/>
      <c r="T86" s="1361"/>
      <c r="U86" s="1361"/>
      <c r="V86" s="1768"/>
      <c r="W86" s="3"/>
    </row>
    <row r="87" spans="1:149" s="25" customFormat="1" ht="63" customHeight="1" x14ac:dyDescent="0.2">
      <c r="A87" s="63"/>
      <c r="B87" s="48" t="s">
        <v>68</v>
      </c>
      <c r="C87" s="879" t="s">
        <v>6</v>
      </c>
      <c r="D87" s="894" t="s">
        <v>7</v>
      </c>
      <c r="E87" s="909" t="s">
        <v>8</v>
      </c>
      <c r="F87" s="924" t="s">
        <v>140</v>
      </c>
      <c r="G87" s="937" t="s">
        <v>179</v>
      </c>
      <c r="H87" s="952" t="s">
        <v>224</v>
      </c>
      <c r="I87" s="967" t="s">
        <v>235</v>
      </c>
      <c r="J87" s="982" t="s">
        <v>288</v>
      </c>
      <c r="K87" s="997" t="s">
        <v>323</v>
      </c>
      <c r="L87" s="610" t="s">
        <v>335</v>
      </c>
      <c r="M87" s="683" t="s">
        <v>386</v>
      </c>
      <c r="N87" s="713" t="s">
        <v>410</v>
      </c>
      <c r="O87" s="746" t="s">
        <v>425</v>
      </c>
      <c r="P87" s="761" t="s">
        <v>458</v>
      </c>
      <c r="Q87" s="788" t="s">
        <v>600</v>
      </c>
      <c r="R87" s="1348" t="s">
        <v>653</v>
      </c>
      <c r="S87" s="1418" t="s">
        <v>660</v>
      </c>
      <c r="T87" s="1425" t="s">
        <v>700</v>
      </c>
      <c r="U87" s="1348" t="s">
        <v>704</v>
      </c>
      <c r="V87" s="1612" t="s">
        <v>706</v>
      </c>
      <c r="W87" s="1345"/>
    </row>
    <row r="88" spans="1:149" s="43" customFormat="1" ht="31.5" customHeight="1" x14ac:dyDescent="0.2">
      <c r="A88" s="50"/>
      <c r="B88" s="46" t="s">
        <v>69</v>
      </c>
      <c r="C88" s="1354" t="s">
        <v>674</v>
      </c>
      <c r="D88" s="1368"/>
      <c r="E88" s="1369"/>
      <c r="F88" s="1376"/>
      <c r="G88" s="1355" t="s">
        <v>678</v>
      </c>
      <c r="H88" s="1370"/>
      <c r="I88" s="1371"/>
      <c r="J88" s="1377"/>
      <c r="K88" s="1356" t="s">
        <v>682</v>
      </c>
      <c r="L88" s="1372"/>
      <c r="M88" s="1373"/>
      <c r="N88" s="1378"/>
      <c r="O88" s="1357" t="s">
        <v>686</v>
      </c>
      <c r="P88" s="1374"/>
      <c r="Q88" s="1375"/>
      <c r="R88" s="1379"/>
      <c r="S88" s="1421" t="s">
        <v>692</v>
      </c>
      <c r="T88" s="1426"/>
      <c r="U88" s="1379"/>
      <c r="V88" s="1638"/>
      <c r="W88" s="1347"/>
      <c r="X88" s="3"/>
      <c r="Y88" s="3"/>
      <c r="Z88" s="3"/>
      <c r="AA88" s="3"/>
      <c r="AB88" s="3"/>
      <c r="AC88" s="3"/>
      <c r="AD88" s="3"/>
      <c r="AE88" s="3"/>
      <c r="AF88" s="3"/>
      <c r="AG88" s="3"/>
      <c r="AH88" s="3"/>
      <c r="AI88" s="3"/>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row>
    <row r="89" spans="1:149" s="25" customFormat="1" x14ac:dyDescent="0.2">
      <c r="A89" s="10"/>
      <c r="B89" s="101" t="s">
        <v>309</v>
      </c>
      <c r="C89" s="880" t="s">
        <v>10</v>
      </c>
      <c r="D89" s="895" t="s">
        <v>10</v>
      </c>
      <c r="E89" s="910" t="s">
        <v>10</v>
      </c>
      <c r="F89" s="925">
        <v>2.35</v>
      </c>
      <c r="G89" s="938" t="s">
        <v>10</v>
      </c>
      <c r="H89" s="953" t="s">
        <v>10</v>
      </c>
      <c r="I89" s="968" t="s">
        <v>10</v>
      </c>
      <c r="J89" s="983" t="s">
        <v>10</v>
      </c>
      <c r="K89" s="998" t="s">
        <v>10</v>
      </c>
      <c r="L89" s="659" t="s">
        <v>10</v>
      </c>
      <c r="M89" s="698" t="s">
        <v>10</v>
      </c>
      <c r="N89" s="726" t="s">
        <v>10</v>
      </c>
      <c r="O89" s="738" t="s">
        <v>10</v>
      </c>
      <c r="P89" s="765" t="s">
        <v>10</v>
      </c>
      <c r="Q89" s="765" t="s">
        <v>10</v>
      </c>
      <c r="R89" s="1349" t="s">
        <v>10</v>
      </c>
      <c r="S89" s="1436" t="s">
        <v>10</v>
      </c>
      <c r="T89" s="1436" t="s">
        <v>10</v>
      </c>
      <c r="U89" s="1349" t="s">
        <v>10</v>
      </c>
      <c r="V89" s="1712" t="s">
        <v>10</v>
      </c>
      <c r="W89" s="1345"/>
    </row>
    <row r="90" spans="1:149" s="25" customFormat="1" x14ac:dyDescent="0.2">
      <c r="A90" s="10"/>
      <c r="B90" s="102" t="s">
        <v>310</v>
      </c>
      <c r="C90" s="881" t="s">
        <v>10</v>
      </c>
      <c r="D90" s="896" t="s">
        <v>10</v>
      </c>
      <c r="E90" s="911" t="s">
        <v>10</v>
      </c>
      <c r="F90" s="911" t="s">
        <v>10</v>
      </c>
      <c r="G90" s="939" t="s">
        <v>10</v>
      </c>
      <c r="H90" s="954" t="s">
        <v>10</v>
      </c>
      <c r="I90" s="969" t="s">
        <v>10</v>
      </c>
      <c r="J90" s="984" t="s">
        <v>10</v>
      </c>
      <c r="K90" s="999" t="s">
        <v>10</v>
      </c>
      <c r="L90" s="660" t="s">
        <v>10</v>
      </c>
      <c r="M90" s="685" t="s">
        <v>10</v>
      </c>
      <c r="N90" s="728" t="s">
        <v>10</v>
      </c>
      <c r="O90" s="739" t="s">
        <v>10</v>
      </c>
      <c r="P90" s="766" t="s">
        <v>10</v>
      </c>
      <c r="Q90" s="782" t="s">
        <v>10</v>
      </c>
      <c r="R90" s="1350" t="s">
        <v>10</v>
      </c>
      <c r="S90" s="1440" t="s">
        <v>10</v>
      </c>
      <c r="T90" s="1440" t="s">
        <v>10</v>
      </c>
      <c r="U90" s="1350" t="s">
        <v>10</v>
      </c>
      <c r="V90" s="1713" t="s">
        <v>10</v>
      </c>
      <c r="W90" s="1345"/>
    </row>
    <row r="91" spans="1:149" s="25" customFormat="1" x14ac:dyDescent="0.2">
      <c r="A91" s="10"/>
      <c r="B91" s="102" t="s">
        <v>311</v>
      </c>
      <c r="C91" s="882" t="s">
        <v>10</v>
      </c>
      <c r="D91" s="897" t="s">
        <v>10</v>
      </c>
      <c r="E91" s="912" t="s">
        <v>10</v>
      </c>
      <c r="F91" s="926">
        <v>3.133</v>
      </c>
      <c r="G91" s="940" t="s">
        <v>10</v>
      </c>
      <c r="H91" s="955" t="s">
        <v>10</v>
      </c>
      <c r="I91" s="970" t="s">
        <v>10</v>
      </c>
      <c r="J91" s="985" t="s">
        <v>10</v>
      </c>
      <c r="K91" s="1000" t="s">
        <v>10</v>
      </c>
      <c r="L91" s="661" t="s">
        <v>10</v>
      </c>
      <c r="M91" s="685" t="s">
        <v>10</v>
      </c>
      <c r="N91" s="728" t="s">
        <v>10</v>
      </c>
      <c r="O91" s="739" t="s">
        <v>10</v>
      </c>
      <c r="P91" s="766" t="s">
        <v>10</v>
      </c>
      <c r="Q91" s="782" t="s">
        <v>10</v>
      </c>
      <c r="R91" s="1350" t="s">
        <v>10</v>
      </c>
      <c r="S91" s="1440" t="s">
        <v>10</v>
      </c>
      <c r="T91" s="1440" t="s">
        <v>10</v>
      </c>
      <c r="U91" s="1350" t="s">
        <v>10</v>
      </c>
      <c r="V91" s="1713" t="s">
        <v>10</v>
      </c>
      <c r="W91" s="1345"/>
    </row>
    <row r="92" spans="1:149" s="25" customFormat="1" x14ac:dyDescent="0.2">
      <c r="A92" s="10"/>
      <c r="B92" s="102" t="s">
        <v>312</v>
      </c>
      <c r="C92" s="883" t="s">
        <v>10</v>
      </c>
      <c r="D92" s="898" t="s">
        <v>10</v>
      </c>
      <c r="E92" s="913" t="s">
        <v>10</v>
      </c>
      <c r="F92" s="927">
        <v>2.5910000000000002</v>
      </c>
      <c r="G92" s="941" t="s">
        <v>10</v>
      </c>
      <c r="H92" s="956" t="s">
        <v>10</v>
      </c>
      <c r="I92" s="971" t="s">
        <v>10</v>
      </c>
      <c r="J92" s="986" t="s">
        <v>10</v>
      </c>
      <c r="K92" s="1001" t="s">
        <v>10</v>
      </c>
      <c r="L92" s="662" t="s">
        <v>10</v>
      </c>
      <c r="M92" s="685" t="s">
        <v>10</v>
      </c>
      <c r="N92" s="728" t="s">
        <v>10</v>
      </c>
      <c r="O92" s="739" t="s">
        <v>10</v>
      </c>
      <c r="P92" s="766" t="s">
        <v>10</v>
      </c>
      <c r="Q92" s="782" t="s">
        <v>10</v>
      </c>
      <c r="R92" s="1350" t="s">
        <v>10</v>
      </c>
      <c r="S92" s="1440" t="s">
        <v>10</v>
      </c>
      <c r="T92" s="1440" t="s">
        <v>10</v>
      </c>
      <c r="U92" s="1350" t="s">
        <v>10</v>
      </c>
      <c r="V92" s="1713" t="s">
        <v>10</v>
      </c>
      <c r="W92" s="1345"/>
    </row>
    <row r="93" spans="1:149" s="25" customFormat="1" x14ac:dyDescent="0.2">
      <c r="A93" s="10"/>
      <c r="B93" s="102" t="s">
        <v>313</v>
      </c>
      <c r="C93" s="884" t="s">
        <v>10</v>
      </c>
      <c r="D93" s="899" t="s">
        <v>10</v>
      </c>
      <c r="E93" s="914" t="s">
        <v>10</v>
      </c>
      <c r="F93" s="928">
        <v>2.2490000000000001</v>
      </c>
      <c r="G93" s="942" t="s">
        <v>10</v>
      </c>
      <c r="H93" s="957" t="s">
        <v>10</v>
      </c>
      <c r="I93" s="972" t="s">
        <v>10</v>
      </c>
      <c r="J93" s="987" t="s">
        <v>10</v>
      </c>
      <c r="K93" s="1002" t="s">
        <v>10</v>
      </c>
      <c r="L93" s="663" t="s">
        <v>10</v>
      </c>
      <c r="M93" s="685" t="s">
        <v>10</v>
      </c>
      <c r="N93" s="728" t="s">
        <v>10</v>
      </c>
      <c r="O93" s="739" t="s">
        <v>10</v>
      </c>
      <c r="P93" s="766" t="s">
        <v>10</v>
      </c>
      <c r="Q93" s="782" t="s">
        <v>10</v>
      </c>
      <c r="R93" s="1350" t="s">
        <v>10</v>
      </c>
      <c r="S93" s="1440" t="s">
        <v>10</v>
      </c>
      <c r="T93" s="1440" t="s">
        <v>10</v>
      </c>
      <c r="U93" s="1350" t="s">
        <v>10</v>
      </c>
      <c r="V93" s="1713" t="s">
        <v>10</v>
      </c>
      <c r="W93" s="1345"/>
    </row>
    <row r="94" spans="1:149" s="25" customFormat="1" x14ac:dyDescent="0.2">
      <c r="A94" s="10"/>
      <c r="B94" s="102" t="s">
        <v>314</v>
      </c>
      <c r="C94" s="885" t="s">
        <v>10</v>
      </c>
      <c r="D94" s="900" t="s">
        <v>10</v>
      </c>
      <c r="E94" s="915" t="s">
        <v>10</v>
      </c>
      <c r="F94" s="929">
        <v>3.0489999999999999</v>
      </c>
      <c r="G94" s="943" t="s">
        <v>10</v>
      </c>
      <c r="H94" s="958" t="s">
        <v>10</v>
      </c>
      <c r="I94" s="973" t="s">
        <v>10</v>
      </c>
      <c r="J94" s="988" t="s">
        <v>10</v>
      </c>
      <c r="K94" s="1003" t="s">
        <v>10</v>
      </c>
      <c r="L94" s="664" t="s">
        <v>10</v>
      </c>
      <c r="M94" s="685" t="s">
        <v>10</v>
      </c>
      <c r="N94" s="728" t="s">
        <v>10</v>
      </c>
      <c r="O94" s="739" t="s">
        <v>10</v>
      </c>
      <c r="P94" s="766" t="s">
        <v>10</v>
      </c>
      <c r="Q94" s="782" t="s">
        <v>10</v>
      </c>
      <c r="R94" s="1350" t="s">
        <v>10</v>
      </c>
      <c r="S94" s="1440" t="s">
        <v>10</v>
      </c>
      <c r="T94" s="1440" t="s">
        <v>10</v>
      </c>
      <c r="U94" s="1350" t="s">
        <v>10</v>
      </c>
      <c r="V94" s="1713" t="s">
        <v>10</v>
      </c>
      <c r="W94" s="1345"/>
    </row>
    <row r="95" spans="1:149" s="25" customFormat="1" x14ac:dyDescent="0.2">
      <c r="A95" s="10"/>
      <c r="B95" s="102" t="s">
        <v>315</v>
      </c>
      <c r="C95" s="886" t="s">
        <v>10</v>
      </c>
      <c r="D95" s="901" t="s">
        <v>10</v>
      </c>
      <c r="E95" s="916" t="s">
        <v>10</v>
      </c>
      <c r="F95" s="930">
        <v>2.9159999999999999</v>
      </c>
      <c r="G95" s="944" t="s">
        <v>10</v>
      </c>
      <c r="H95" s="959" t="s">
        <v>10</v>
      </c>
      <c r="I95" s="974" t="s">
        <v>10</v>
      </c>
      <c r="J95" s="989" t="s">
        <v>10</v>
      </c>
      <c r="K95" s="1004" t="s">
        <v>10</v>
      </c>
      <c r="L95" s="665" t="s">
        <v>10</v>
      </c>
      <c r="M95" s="685" t="s">
        <v>10</v>
      </c>
      <c r="N95" s="728" t="s">
        <v>10</v>
      </c>
      <c r="O95" s="739" t="s">
        <v>10</v>
      </c>
      <c r="P95" s="766" t="s">
        <v>10</v>
      </c>
      <c r="Q95" s="782" t="s">
        <v>10</v>
      </c>
      <c r="R95" s="1350" t="s">
        <v>10</v>
      </c>
      <c r="S95" s="1440" t="s">
        <v>10</v>
      </c>
      <c r="T95" s="1440" t="s">
        <v>10</v>
      </c>
      <c r="U95" s="1350" t="s">
        <v>10</v>
      </c>
      <c r="V95" s="1713" t="s">
        <v>10</v>
      </c>
      <c r="W95" s="1345"/>
    </row>
    <row r="96" spans="1:149" s="25" customFormat="1" x14ac:dyDescent="0.2">
      <c r="A96" s="10"/>
      <c r="B96" s="102" t="s">
        <v>316</v>
      </c>
      <c r="C96" s="887" t="s">
        <v>10</v>
      </c>
      <c r="D96" s="902" t="s">
        <v>10</v>
      </c>
      <c r="E96" s="917" t="s">
        <v>10</v>
      </c>
      <c r="F96" s="917" t="s">
        <v>10</v>
      </c>
      <c r="G96" s="945" t="s">
        <v>10</v>
      </c>
      <c r="H96" s="960" t="s">
        <v>10</v>
      </c>
      <c r="I96" s="975" t="s">
        <v>10</v>
      </c>
      <c r="J96" s="990" t="s">
        <v>10</v>
      </c>
      <c r="K96" s="1005" t="s">
        <v>10</v>
      </c>
      <c r="L96" s="666" t="s">
        <v>10</v>
      </c>
      <c r="M96" s="685" t="s">
        <v>10</v>
      </c>
      <c r="N96" s="728" t="s">
        <v>10</v>
      </c>
      <c r="O96" s="739" t="s">
        <v>10</v>
      </c>
      <c r="P96" s="766" t="s">
        <v>10</v>
      </c>
      <c r="Q96" s="782" t="s">
        <v>10</v>
      </c>
      <c r="R96" s="1350" t="s">
        <v>10</v>
      </c>
      <c r="S96" s="1440" t="s">
        <v>10</v>
      </c>
      <c r="T96" s="1440" t="s">
        <v>10</v>
      </c>
      <c r="U96" s="1350" t="s">
        <v>10</v>
      </c>
      <c r="V96" s="1713" t="s">
        <v>10</v>
      </c>
      <c r="W96" s="1345"/>
    </row>
    <row r="97" spans="1:149" s="25" customFormat="1" x14ac:dyDescent="0.2">
      <c r="A97" s="10"/>
      <c r="B97" s="102" t="s">
        <v>317</v>
      </c>
      <c r="C97" s="888" t="s">
        <v>10</v>
      </c>
      <c r="D97" s="903" t="s">
        <v>10</v>
      </c>
      <c r="E97" s="918" t="s">
        <v>10</v>
      </c>
      <c r="F97" s="931">
        <v>2.5129999999999999</v>
      </c>
      <c r="G97" s="946" t="s">
        <v>10</v>
      </c>
      <c r="H97" s="961" t="s">
        <v>10</v>
      </c>
      <c r="I97" s="976" t="s">
        <v>10</v>
      </c>
      <c r="J97" s="991" t="s">
        <v>10</v>
      </c>
      <c r="K97" s="1006" t="s">
        <v>10</v>
      </c>
      <c r="L97" s="667" t="s">
        <v>10</v>
      </c>
      <c r="M97" s="685" t="s">
        <v>10</v>
      </c>
      <c r="N97" s="728" t="s">
        <v>10</v>
      </c>
      <c r="O97" s="739" t="s">
        <v>10</v>
      </c>
      <c r="P97" s="766" t="s">
        <v>10</v>
      </c>
      <c r="Q97" s="782" t="s">
        <v>10</v>
      </c>
      <c r="R97" s="1350" t="s">
        <v>10</v>
      </c>
      <c r="S97" s="1440" t="s">
        <v>10</v>
      </c>
      <c r="T97" s="1440" t="s">
        <v>10</v>
      </c>
      <c r="U97" s="1350" t="s">
        <v>10</v>
      </c>
      <c r="V97" s="1713" t="s">
        <v>10</v>
      </c>
      <c r="W97" s="1345"/>
    </row>
    <row r="98" spans="1:149" s="25" customFormat="1" x14ac:dyDescent="0.2">
      <c r="A98" s="10"/>
      <c r="B98" s="102" t="s">
        <v>318</v>
      </c>
      <c r="C98" s="889" t="s">
        <v>10</v>
      </c>
      <c r="D98" s="904" t="s">
        <v>10</v>
      </c>
      <c r="E98" s="919" t="s">
        <v>10</v>
      </c>
      <c r="F98" s="932">
        <v>2.3940000000000001</v>
      </c>
      <c r="G98" s="947" t="s">
        <v>10</v>
      </c>
      <c r="H98" s="962" t="s">
        <v>10</v>
      </c>
      <c r="I98" s="977" t="s">
        <v>10</v>
      </c>
      <c r="J98" s="992" t="s">
        <v>10</v>
      </c>
      <c r="K98" s="1007" t="s">
        <v>10</v>
      </c>
      <c r="L98" s="668" t="s">
        <v>10</v>
      </c>
      <c r="M98" s="685" t="s">
        <v>10</v>
      </c>
      <c r="N98" s="728" t="s">
        <v>10</v>
      </c>
      <c r="O98" s="739" t="s">
        <v>10</v>
      </c>
      <c r="P98" s="766" t="s">
        <v>10</v>
      </c>
      <c r="Q98" s="782" t="s">
        <v>10</v>
      </c>
      <c r="R98" s="1350" t="s">
        <v>10</v>
      </c>
      <c r="S98" s="1440" t="s">
        <v>10</v>
      </c>
      <c r="T98" s="1440" t="s">
        <v>10</v>
      </c>
      <c r="U98" s="1350" t="s">
        <v>10</v>
      </c>
      <c r="V98" s="1713" t="s">
        <v>10</v>
      </c>
      <c r="W98" s="1345"/>
    </row>
    <row r="99" spans="1:149" s="25" customFormat="1" x14ac:dyDescent="0.2">
      <c r="A99" s="10"/>
      <c r="B99" s="102" t="s">
        <v>319</v>
      </c>
      <c r="C99" s="890" t="s">
        <v>10</v>
      </c>
      <c r="D99" s="905" t="s">
        <v>10</v>
      </c>
      <c r="E99" s="920" t="s">
        <v>10</v>
      </c>
      <c r="F99" s="933">
        <v>3.0430000000000001</v>
      </c>
      <c r="G99" s="948" t="s">
        <v>10</v>
      </c>
      <c r="H99" s="963" t="s">
        <v>10</v>
      </c>
      <c r="I99" s="978" t="s">
        <v>10</v>
      </c>
      <c r="J99" s="993" t="s">
        <v>10</v>
      </c>
      <c r="K99" s="1008" t="s">
        <v>10</v>
      </c>
      <c r="L99" s="669" t="s">
        <v>10</v>
      </c>
      <c r="M99" s="685" t="s">
        <v>10</v>
      </c>
      <c r="N99" s="728" t="s">
        <v>10</v>
      </c>
      <c r="O99" s="739" t="s">
        <v>10</v>
      </c>
      <c r="P99" s="766" t="s">
        <v>10</v>
      </c>
      <c r="Q99" s="782" t="s">
        <v>10</v>
      </c>
      <c r="R99" s="1350" t="s">
        <v>10</v>
      </c>
      <c r="S99" s="1440" t="s">
        <v>10</v>
      </c>
      <c r="T99" s="1440" t="s">
        <v>10</v>
      </c>
      <c r="U99" s="1350" t="s">
        <v>10</v>
      </c>
      <c r="V99" s="1713" t="s">
        <v>10</v>
      </c>
      <c r="W99" s="1345"/>
    </row>
    <row r="100" spans="1:149" s="25" customFormat="1" x14ac:dyDescent="0.2">
      <c r="A100" s="10"/>
      <c r="B100" s="102" t="s">
        <v>320</v>
      </c>
      <c r="C100" s="891" t="s">
        <v>10</v>
      </c>
      <c r="D100" s="906" t="s">
        <v>10</v>
      </c>
      <c r="E100" s="921" t="s">
        <v>10</v>
      </c>
      <c r="F100" s="934">
        <v>2.387</v>
      </c>
      <c r="G100" s="949" t="s">
        <v>10</v>
      </c>
      <c r="H100" s="964" t="s">
        <v>10</v>
      </c>
      <c r="I100" s="979" t="s">
        <v>10</v>
      </c>
      <c r="J100" s="994" t="s">
        <v>10</v>
      </c>
      <c r="K100" s="1009" t="s">
        <v>10</v>
      </c>
      <c r="L100" s="670" t="s">
        <v>10</v>
      </c>
      <c r="M100" s="685" t="s">
        <v>10</v>
      </c>
      <c r="N100" s="728" t="s">
        <v>10</v>
      </c>
      <c r="O100" s="739" t="s">
        <v>10</v>
      </c>
      <c r="P100" s="766" t="s">
        <v>10</v>
      </c>
      <c r="Q100" s="782" t="s">
        <v>10</v>
      </c>
      <c r="R100" s="1350" t="s">
        <v>10</v>
      </c>
      <c r="S100" s="1440" t="s">
        <v>10</v>
      </c>
      <c r="T100" s="1440" t="s">
        <v>10</v>
      </c>
      <c r="U100" s="1350" t="s">
        <v>10</v>
      </c>
      <c r="V100" s="1713" t="s">
        <v>10</v>
      </c>
      <c r="W100" s="1345"/>
    </row>
    <row r="101" spans="1:149" s="25" customFormat="1" x14ac:dyDescent="0.2">
      <c r="A101" s="10"/>
      <c r="B101" s="103" t="s">
        <v>321</v>
      </c>
      <c r="C101" s="892" t="s">
        <v>10</v>
      </c>
      <c r="D101" s="907" t="s">
        <v>10</v>
      </c>
      <c r="E101" s="922" t="s">
        <v>10</v>
      </c>
      <c r="F101" s="935">
        <v>1.8560000000000001</v>
      </c>
      <c r="G101" s="950" t="s">
        <v>10</v>
      </c>
      <c r="H101" s="965" t="s">
        <v>10</v>
      </c>
      <c r="I101" s="980" t="s">
        <v>10</v>
      </c>
      <c r="J101" s="995" t="s">
        <v>10</v>
      </c>
      <c r="K101" s="1010" t="s">
        <v>10</v>
      </c>
      <c r="L101" s="671" t="s">
        <v>10</v>
      </c>
      <c r="M101" s="687" t="s">
        <v>10</v>
      </c>
      <c r="N101" s="730" t="s">
        <v>10</v>
      </c>
      <c r="O101" s="740" t="s">
        <v>10</v>
      </c>
      <c r="P101" s="767" t="s">
        <v>10</v>
      </c>
      <c r="Q101" s="783" t="s">
        <v>10</v>
      </c>
      <c r="R101" s="1350" t="s">
        <v>10</v>
      </c>
      <c r="S101" s="1440" t="s">
        <v>10</v>
      </c>
      <c r="T101" s="1440" t="s">
        <v>10</v>
      </c>
      <c r="U101" s="1350" t="s">
        <v>10</v>
      </c>
      <c r="V101" s="1713" t="s">
        <v>10</v>
      </c>
      <c r="W101" s="1345"/>
    </row>
    <row r="102" spans="1:149" s="25" customFormat="1" ht="31.5" customHeight="1" x14ac:dyDescent="0.2">
      <c r="A102" s="18"/>
      <c r="B102" s="53" t="s">
        <v>9</v>
      </c>
      <c r="C102" s="893" t="s">
        <v>10</v>
      </c>
      <c r="D102" s="908" t="s">
        <v>10</v>
      </c>
      <c r="E102" s="923" t="s">
        <v>10</v>
      </c>
      <c r="F102" s="936">
        <v>2.6219999999999999</v>
      </c>
      <c r="G102" s="951" t="s">
        <v>10</v>
      </c>
      <c r="H102" s="966" t="s">
        <v>10</v>
      </c>
      <c r="I102" s="981" t="s">
        <v>10</v>
      </c>
      <c r="J102" s="996" t="s">
        <v>10</v>
      </c>
      <c r="K102" s="1011" t="s">
        <v>10</v>
      </c>
      <c r="L102" s="672" t="s">
        <v>10</v>
      </c>
      <c r="M102" s="699" t="s">
        <v>10</v>
      </c>
      <c r="N102" s="717" t="s">
        <v>10</v>
      </c>
      <c r="O102" s="741" t="s">
        <v>10</v>
      </c>
      <c r="P102" s="768" t="s">
        <v>10</v>
      </c>
      <c r="Q102" s="784" t="s">
        <v>10</v>
      </c>
      <c r="R102" s="1352" t="s">
        <v>10</v>
      </c>
      <c r="S102" s="1441" t="s">
        <v>10</v>
      </c>
      <c r="T102" s="1441" t="s">
        <v>10</v>
      </c>
      <c r="U102" s="1352" t="s">
        <v>10</v>
      </c>
      <c r="V102" s="1769" t="s">
        <v>10</v>
      </c>
      <c r="W102" s="1345"/>
    </row>
    <row r="103" spans="1:149" s="25" customFormat="1" ht="3" customHeight="1" x14ac:dyDescent="0.2">
      <c r="A103" s="6"/>
      <c r="B103" s="24"/>
      <c r="C103" s="79"/>
      <c r="D103" s="80"/>
      <c r="E103" s="81"/>
      <c r="F103" s="14"/>
      <c r="H103" s="69"/>
      <c r="I103" s="72"/>
      <c r="J103" s="110"/>
      <c r="K103" s="120"/>
      <c r="L103" s="597"/>
      <c r="M103" s="692"/>
      <c r="N103" s="711"/>
      <c r="O103" s="733"/>
      <c r="P103" s="759"/>
      <c r="Q103" s="778"/>
      <c r="R103" s="690"/>
      <c r="S103" s="1345"/>
    </row>
    <row r="104" spans="1:149" s="43" customFormat="1" ht="63" customHeight="1" x14ac:dyDescent="0.2">
      <c r="A104" s="9"/>
      <c r="B104" s="1970" t="s">
        <v>162</v>
      </c>
      <c r="C104" s="1971"/>
      <c r="D104" s="1971"/>
      <c r="E104" s="1971"/>
      <c r="F104" s="1971"/>
      <c r="G104" s="1971"/>
      <c r="H104" s="1971"/>
      <c r="I104" s="1971"/>
      <c r="J104" s="1972"/>
      <c r="K104" s="1973"/>
      <c r="L104" s="1974"/>
      <c r="M104" s="1975"/>
      <c r="N104" s="1976"/>
      <c r="O104" s="1977"/>
      <c r="P104" s="1978"/>
      <c r="Q104" s="1979"/>
      <c r="R104" s="1980"/>
      <c r="S104" s="1343"/>
      <c r="T104" s="3"/>
      <c r="U104" s="3"/>
      <c r="V104" s="3"/>
      <c r="W104" s="3"/>
      <c r="X104" s="3"/>
      <c r="Y104" s="3"/>
      <c r="Z104" s="3"/>
      <c r="AA104" s="3"/>
      <c r="AB104" s="3"/>
      <c r="AC104" s="3"/>
      <c r="AD104" s="3"/>
      <c r="AE104" s="3"/>
      <c r="AF104" s="3"/>
      <c r="AG104" s="3"/>
      <c r="AH104" s="3"/>
      <c r="AI104" s="3"/>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row>
    <row r="105" spans="1:149" s="25" customFormat="1" x14ac:dyDescent="0.2">
      <c r="B105" s="59"/>
      <c r="C105" s="59"/>
      <c r="D105" s="59"/>
      <c r="E105" s="59"/>
      <c r="F105" s="59"/>
      <c r="G105" s="59"/>
      <c r="H105" s="70"/>
      <c r="I105" s="73"/>
      <c r="J105" s="111"/>
      <c r="K105" s="121"/>
      <c r="L105" s="598"/>
      <c r="M105" s="693"/>
      <c r="N105" s="712"/>
      <c r="O105" s="734"/>
      <c r="P105" s="760"/>
      <c r="Q105" s="779"/>
      <c r="R105" s="691"/>
      <c r="S105" s="1345"/>
    </row>
    <row r="106" spans="1:149" s="25" customFormat="1" ht="63" customHeight="1" x14ac:dyDescent="0.2">
      <c r="A106" s="1360" t="s">
        <v>152</v>
      </c>
      <c r="B106" s="1959" t="s">
        <v>149</v>
      </c>
      <c r="C106" s="1960"/>
      <c r="D106" s="1960"/>
      <c r="E106" s="1960"/>
      <c r="F106" s="1960"/>
      <c r="G106" s="1960"/>
      <c r="H106" s="1960"/>
      <c r="I106" s="1960"/>
      <c r="J106" s="1961"/>
      <c r="K106" s="1962"/>
      <c r="L106" s="1963"/>
      <c r="M106" s="1964"/>
      <c r="N106" s="1965"/>
      <c r="O106" s="1966"/>
      <c r="P106" s="1967"/>
      <c r="Q106" s="1968"/>
      <c r="R106" s="1960"/>
      <c r="S106" s="1361"/>
      <c r="T106" s="1361"/>
      <c r="U106" s="1361"/>
      <c r="V106" s="1768"/>
    </row>
    <row r="107" spans="1:149" s="25" customFormat="1" ht="63" customHeight="1" x14ac:dyDescent="0.2">
      <c r="A107" s="63"/>
      <c r="B107" s="48" t="s">
        <v>68</v>
      </c>
      <c r="C107" s="1012" t="s">
        <v>6</v>
      </c>
      <c r="D107" s="1020" t="s">
        <v>7</v>
      </c>
      <c r="E107" s="1028" t="s">
        <v>8</v>
      </c>
      <c r="F107" s="1036" t="s">
        <v>140</v>
      </c>
      <c r="G107" s="1044" t="s">
        <v>179</v>
      </c>
      <c r="H107" s="1052" t="s">
        <v>224</v>
      </c>
      <c r="I107" s="1060" t="s">
        <v>235</v>
      </c>
      <c r="J107" s="1068" t="s">
        <v>288</v>
      </c>
      <c r="K107" s="1076" t="s">
        <v>323</v>
      </c>
      <c r="L107" s="610" t="s">
        <v>335</v>
      </c>
      <c r="M107" s="683" t="s">
        <v>386</v>
      </c>
      <c r="N107" s="713" t="s">
        <v>410</v>
      </c>
      <c r="O107" s="746" t="s">
        <v>425</v>
      </c>
      <c r="P107" s="761" t="s">
        <v>458</v>
      </c>
      <c r="Q107" s="788" t="s">
        <v>600</v>
      </c>
      <c r="R107" s="1348" t="s">
        <v>653</v>
      </c>
      <c r="S107" s="1418" t="s">
        <v>660</v>
      </c>
      <c r="T107" s="1425" t="s">
        <v>700</v>
      </c>
      <c r="U107" s="1418" t="s">
        <v>704</v>
      </c>
      <c r="V107" s="1612" t="s">
        <v>706</v>
      </c>
    </row>
    <row r="108" spans="1:149" s="43" customFormat="1" ht="31.5" customHeight="1" x14ac:dyDescent="0.2">
      <c r="A108" s="50"/>
      <c r="B108" s="46" t="s">
        <v>69</v>
      </c>
      <c r="C108" s="792" t="s">
        <v>674</v>
      </c>
      <c r="D108" s="793" t="s">
        <v>675</v>
      </c>
      <c r="E108" s="794" t="s">
        <v>676</v>
      </c>
      <c r="F108" s="795" t="s">
        <v>677</v>
      </c>
      <c r="G108" s="796" t="s">
        <v>678</v>
      </c>
      <c r="H108" s="797" t="s">
        <v>679</v>
      </c>
      <c r="I108" s="798" t="s">
        <v>680</v>
      </c>
      <c r="J108" s="799" t="s">
        <v>681</v>
      </c>
      <c r="K108" s="800" t="s">
        <v>682</v>
      </c>
      <c r="L108" s="801" t="s">
        <v>683</v>
      </c>
      <c r="M108" s="802" t="s">
        <v>684</v>
      </c>
      <c r="N108" s="803" t="s">
        <v>685</v>
      </c>
      <c r="O108" s="804" t="s">
        <v>686</v>
      </c>
      <c r="P108" s="805" t="s">
        <v>687</v>
      </c>
      <c r="Q108" s="806" t="s">
        <v>688</v>
      </c>
      <c r="R108" s="1346" t="s">
        <v>689</v>
      </c>
      <c r="S108" s="1421" t="s">
        <v>692</v>
      </c>
      <c r="T108" s="1426" t="s">
        <v>701</v>
      </c>
      <c r="U108" s="1421" t="s">
        <v>705</v>
      </c>
      <c r="V108" s="1638" t="s">
        <v>707</v>
      </c>
      <c r="W108" s="3"/>
      <c r="X108" s="3"/>
      <c r="Y108" s="3"/>
      <c r="Z108" s="3"/>
      <c r="AA108" s="3"/>
      <c r="AB108" s="3"/>
      <c r="AC108" s="3"/>
      <c r="AD108" s="3"/>
      <c r="AE108" s="3"/>
      <c r="AF108" s="3"/>
      <c r="AG108" s="3"/>
      <c r="AH108" s="3"/>
      <c r="AI108" s="3"/>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row>
    <row r="109" spans="1:149" s="25" customFormat="1" x14ac:dyDescent="0.2">
      <c r="A109" s="52"/>
      <c r="B109" s="620" t="s">
        <v>117</v>
      </c>
      <c r="C109" s="1013" t="s">
        <v>10</v>
      </c>
      <c r="D109" s="1021" t="s">
        <v>10</v>
      </c>
      <c r="E109" s="1029" t="s">
        <v>10</v>
      </c>
      <c r="F109" s="1037">
        <v>0.308</v>
      </c>
      <c r="G109" s="1045" t="s">
        <v>10</v>
      </c>
      <c r="H109" s="1053" t="s">
        <v>10</v>
      </c>
      <c r="I109" s="1061" t="s">
        <v>10</v>
      </c>
      <c r="J109" s="1069" t="s">
        <v>10</v>
      </c>
      <c r="K109" s="1077" t="s">
        <v>10</v>
      </c>
      <c r="L109" s="652" t="s">
        <v>10</v>
      </c>
      <c r="M109" s="695" t="s">
        <v>10</v>
      </c>
      <c r="N109" s="714" t="s">
        <v>10</v>
      </c>
      <c r="O109" s="735" t="s">
        <v>10</v>
      </c>
      <c r="P109" s="762" t="s">
        <v>10</v>
      </c>
      <c r="Q109" s="762" t="s">
        <v>10</v>
      </c>
      <c r="R109" s="1349" t="s">
        <v>10</v>
      </c>
      <c r="S109" s="1436" t="s">
        <v>10</v>
      </c>
      <c r="T109" s="1436" t="s">
        <v>10</v>
      </c>
      <c r="U109" s="1436" t="s">
        <v>10</v>
      </c>
      <c r="V109" s="1712" t="s">
        <v>10</v>
      </c>
    </row>
    <row r="110" spans="1:149" s="25" customFormat="1" x14ac:dyDescent="0.2">
      <c r="A110" s="51"/>
      <c r="B110" s="620" t="s">
        <v>154</v>
      </c>
      <c r="C110" s="1014" t="s">
        <v>10</v>
      </c>
      <c r="D110" s="1022" t="s">
        <v>10</v>
      </c>
      <c r="E110" s="1030" t="s">
        <v>10</v>
      </c>
      <c r="F110" s="1038">
        <v>10.374000000000001</v>
      </c>
      <c r="G110" s="1046" t="s">
        <v>10</v>
      </c>
      <c r="H110" s="1054" t="s">
        <v>10</v>
      </c>
      <c r="I110" s="1062" t="s">
        <v>10</v>
      </c>
      <c r="J110" s="1070" t="s">
        <v>10</v>
      </c>
      <c r="K110" s="1078" t="s">
        <v>10</v>
      </c>
      <c r="L110" s="653" t="s">
        <v>10</v>
      </c>
      <c r="M110" s="696" t="s">
        <v>10</v>
      </c>
      <c r="N110" s="715" t="s">
        <v>10</v>
      </c>
      <c r="O110" s="736" t="s">
        <v>10</v>
      </c>
      <c r="P110" s="763" t="s">
        <v>10</v>
      </c>
      <c r="Q110" s="780" t="s">
        <v>10</v>
      </c>
      <c r="R110" s="1350" t="s">
        <v>10</v>
      </c>
      <c r="S110" s="1437" t="s">
        <v>10</v>
      </c>
      <c r="T110" s="1437" t="s">
        <v>10</v>
      </c>
      <c r="U110" s="1437" t="s">
        <v>10</v>
      </c>
      <c r="V110" s="1713" t="s">
        <v>10</v>
      </c>
    </row>
    <row r="111" spans="1:149" s="25" customFormat="1" x14ac:dyDescent="0.2">
      <c r="A111" s="51"/>
      <c r="B111" s="620" t="s">
        <v>155</v>
      </c>
      <c r="C111" s="1015" t="s">
        <v>10</v>
      </c>
      <c r="D111" s="1023" t="s">
        <v>10</v>
      </c>
      <c r="E111" s="1031" t="s">
        <v>10</v>
      </c>
      <c r="F111" s="1039">
        <v>20.991</v>
      </c>
      <c r="G111" s="1047" t="s">
        <v>10</v>
      </c>
      <c r="H111" s="1055" t="s">
        <v>10</v>
      </c>
      <c r="I111" s="1063" t="s">
        <v>10</v>
      </c>
      <c r="J111" s="1071" t="s">
        <v>10</v>
      </c>
      <c r="K111" s="1079" t="s">
        <v>10</v>
      </c>
      <c r="L111" s="654" t="s">
        <v>10</v>
      </c>
      <c r="M111" s="696" t="s">
        <v>10</v>
      </c>
      <c r="N111" s="715" t="s">
        <v>10</v>
      </c>
      <c r="O111" s="736" t="s">
        <v>10</v>
      </c>
      <c r="P111" s="763" t="s">
        <v>10</v>
      </c>
      <c r="Q111" s="780" t="s">
        <v>10</v>
      </c>
      <c r="R111" s="1350" t="s">
        <v>10</v>
      </c>
      <c r="S111" s="1437" t="s">
        <v>10</v>
      </c>
      <c r="T111" s="1437" t="s">
        <v>10</v>
      </c>
      <c r="U111" s="1437" t="s">
        <v>10</v>
      </c>
      <c r="V111" s="1713" t="s">
        <v>10</v>
      </c>
    </row>
    <row r="112" spans="1:149" s="25" customFormat="1" x14ac:dyDescent="0.2">
      <c r="A112" s="51"/>
      <c r="B112" s="620" t="s">
        <v>156</v>
      </c>
      <c r="C112" s="1016" t="s">
        <v>10</v>
      </c>
      <c r="D112" s="1024" t="s">
        <v>10</v>
      </c>
      <c r="E112" s="1032" t="s">
        <v>10</v>
      </c>
      <c r="F112" s="1040">
        <v>34.847000000000001</v>
      </c>
      <c r="G112" s="1048" t="s">
        <v>10</v>
      </c>
      <c r="H112" s="1056" t="s">
        <v>10</v>
      </c>
      <c r="I112" s="1064" t="s">
        <v>10</v>
      </c>
      <c r="J112" s="1072" t="s">
        <v>10</v>
      </c>
      <c r="K112" s="1080" t="s">
        <v>10</v>
      </c>
      <c r="L112" s="655" t="s">
        <v>10</v>
      </c>
      <c r="M112" s="696" t="s">
        <v>10</v>
      </c>
      <c r="N112" s="715" t="s">
        <v>10</v>
      </c>
      <c r="O112" s="736" t="s">
        <v>10</v>
      </c>
      <c r="P112" s="763" t="s">
        <v>10</v>
      </c>
      <c r="Q112" s="780" t="s">
        <v>10</v>
      </c>
      <c r="R112" s="1350" t="s">
        <v>10</v>
      </c>
      <c r="S112" s="1437" t="s">
        <v>10</v>
      </c>
      <c r="T112" s="1437" t="s">
        <v>10</v>
      </c>
      <c r="U112" s="1437" t="s">
        <v>10</v>
      </c>
      <c r="V112" s="1713" t="s">
        <v>10</v>
      </c>
    </row>
    <row r="113" spans="1:149" s="25" customFormat="1" x14ac:dyDescent="0.2">
      <c r="A113" s="57"/>
      <c r="B113" s="620" t="s">
        <v>157</v>
      </c>
      <c r="C113" s="1017" t="s">
        <v>10</v>
      </c>
      <c r="D113" s="1025" t="s">
        <v>10</v>
      </c>
      <c r="E113" s="1033" t="s">
        <v>10</v>
      </c>
      <c r="F113" s="1041">
        <v>19.760999999999999</v>
      </c>
      <c r="G113" s="1049" t="s">
        <v>10</v>
      </c>
      <c r="H113" s="1057" t="s">
        <v>10</v>
      </c>
      <c r="I113" s="1065" t="s">
        <v>10</v>
      </c>
      <c r="J113" s="1073" t="s">
        <v>10</v>
      </c>
      <c r="K113" s="1081" t="s">
        <v>10</v>
      </c>
      <c r="L113" s="656" t="s">
        <v>10</v>
      </c>
      <c r="M113" s="696" t="s">
        <v>10</v>
      </c>
      <c r="N113" s="715" t="s">
        <v>10</v>
      </c>
      <c r="O113" s="736" t="s">
        <v>10</v>
      </c>
      <c r="P113" s="763" t="s">
        <v>10</v>
      </c>
      <c r="Q113" s="780" t="s">
        <v>10</v>
      </c>
      <c r="R113" s="1350" t="s">
        <v>10</v>
      </c>
      <c r="S113" s="1437" t="s">
        <v>10</v>
      </c>
      <c r="T113" s="1437" t="s">
        <v>10</v>
      </c>
      <c r="U113" s="1437" t="s">
        <v>10</v>
      </c>
      <c r="V113" s="1713" t="s">
        <v>10</v>
      </c>
    </row>
    <row r="114" spans="1:149" s="25" customFormat="1" x14ac:dyDescent="0.2">
      <c r="A114" s="51"/>
      <c r="B114" s="620" t="s">
        <v>161</v>
      </c>
      <c r="C114" s="1018" t="s">
        <v>10</v>
      </c>
      <c r="D114" s="1026" t="s">
        <v>10</v>
      </c>
      <c r="E114" s="1034" t="s">
        <v>10</v>
      </c>
      <c r="F114" s="1042">
        <v>5.9880000000000004</v>
      </c>
      <c r="G114" s="1050" t="s">
        <v>10</v>
      </c>
      <c r="H114" s="1058" t="s">
        <v>10</v>
      </c>
      <c r="I114" s="1066" t="s">
        <v>10</v>
      </c>
      <c r="J114" s="1074" t="s">
        <v>10</v>
      </c>
      <c r="K114" s="1082" t="s">
        <v>10</v>
      </c>
      <c r="L114" s="657" t="s">
        <v>10</v>
      </c>
      <c r="M114" s="696" t="s">
        <v>10</v>
      </c>
      <c r="N114" s="715" t="s">
        <v>10</v>
      </c>
      <c r="O114" s="736" t="s">
        <v>10</v>
      </c>
      <c r="P114" s="763" t="s">
        <v>10</v>
      </c>
      <c r="Q114" s="780" t="s">
        <v>10</v>
      </c>
      <c r="R114" s="1350" t="s">
        <v>10</v>
      </c>
      <c r="S114" s="1437" t="s">
        <v>10</v>
      </c>
      <c r="T114" s="1437" t="s">
        <v>10</v>
      </c>
      <c r="U114" s="1437" t="s">
        <v>10</v>
      </c>
      <c r="V114" s="1713" t="s">
        <v>10</v>
      </c>
    </row>
    <row r="115" spans="1:149" s="25" customFormat="1" x14ac:dyDescent="0.2">
      <c r="A115" s="51"/>
      <c r="B115" s="634" t="s">
        <v>158</v>
      </c>
      <c r="C115" s="1019" t="s">
        <v>10</v>
      </c>
      <c r="D115" s="1027" t="s">
        <v>10</v>
      </c>
      <c r="E115" s="1035" t="s">
        <v>10</v>
      </c>
      <c r="F115" s="1043">
        <v>7.73</v>
      </c>
      <c r="G115" s="1051" t="s">
        <v>10</v>
      </c>
      <c r="H115" s="1059" t="s">
        <v>10</v>
      </c>
      <c r="I115" s="1067" t="s">
        <v>10</v>
      </c>
      <c r="J115" s="1075" t="s">
        <v>10</v>
      </c>
      <c r="K115" s="1083" t="s">
        <v>10</v>
      </c>
      <c r="L115" s="658" t="s">
        <v>10</v>
      </c>
      <c r="M115" s="697" t="s">
        <v>10</v>
      </c>
      <c r="N115" s="716" t="s">
        <v>10</v>
      </c>
      <c r="O115" s="737" t="s">
        <v>10</v>
      </c>
      <c r="P115" s="764" t="s">
        <v>10</v>
      </c>
      <c r="Q115" s="781" t="s">
        <v>10</v>
      </c>
      <c r="R115" s="1351" t="s">
        <v>10</v>
      </c>
      <c r="S115" s="1438" t="s">
        <v>10</v>
      </c>
      <c r="T115" s="1438" t="s">
        <v>10</v>
      </c>
      <c r="U115" s="1438" t="s">
        <v>10</v>
      </c>
      <c r="V115" s="1714" t="s">
        <v>10</v>
      </c>
    </row>
    <row r="116" spans="1:149" s="25" customFormat="1" ht="3" customHeight="1" x14ac:dyDescent="0.2">
      <c r="A116" s="6"/>
      <c r="B116" s="24"/>
      <c r="C116" s="79"/>
      <c r="D116" s="80"/>
      <c r="E116" s="81"/>
      <c r="F116" s="25">
        <v>2.31</v>
      </c>
      <c r="H116" s="69"/>
      <c r="I116" s="72"/>
      <c r="J116" s="110"/>
      <c r="K116" s="120"/>
      <c r="L116" s="597"/>
      <c r="M116" s="692"/>
      <c r="N116" s="711"/>
      <c r="O116" s="733"/>
      <c r="P116" s="759"/>
      <c r="Q116" s="778"/>
      <c r="R116" s="690"/>
      <c r="S116" s="1345"/>
    </row>
    <row r="117" spans="1:149" s="43" customFormat="1" ht="63" customHeight="1" x14ac:dyDescent="0.2">
      <c r="A117" s="9"/>
      <c r="B117" s="1956" t="s">
        <v>168</v>
      </c>
      <c r="C117" s="1957"/>
      <c r="D117" s="1957"/>
      <c r="E117" s="1957"/>
      <c r="F117" s="1957"/>
      <c r="G117" s="1957"/>
      <c r="H117" s="1957"/>
      <c r="I117" s="1957"/>
      <c r="J117" s="1957"/>
      <c r="K117" s="1957"/>
      <c r="L117" s="1957"/>
      <c r="M117" s="1957"/>
      <c r="N117" s="1957"/>
      <c r="O117" s="1957"/>
      <c r="P117" s="1957"/>
      <c r="Q117" s="1957"/>
      <c r="R117" s="1957"/>
      <c r="S117" s="1958"/>
      <c r="T117" s="3"/>
      <c r="U117" s="3"/>
      <c r="V117" s="3"/>
      <c r="W117" s="3"/>
      <c r="X117" s="3"/>
      <c r="Y117" s="3"/>
      <c r="Z117" s="3"/>
      <c r="AA117" s="3"/>
      <c r="AB117" s="3"/>
      <c r="AC117" s="3"/>
      <c r="AD117" s="3"/>
      <c r="AE117" s="3"/>
      <c r="AF117" s="3"/>
      <c r="AG117" s="3"/>
      <c r="AH117" s="3"/>
      <c r="AI117" s="3"/>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row>
    <row r="118" spans="1:149" s="25" customFormat="1" x14ac:dyDescent="0.2">
      <c r="B118" s="100"/>
      <c r="C118" s="100"/>
      <c r="D118" s="100"/>
      <c r="E118" s="100"/>
      <c r="F118" s="100">
        <v>2.3439999999999999</v>
      </c>
      <c r="G118" s="100"/>
      <c r="H118" s="100"/>
      <c r="I118" s="100"/>
      <c r="J118" s="110"/>
      <c r="K118" s="120"/>
      <c r="L118" s="597"/>
      <c r="M118" s="692"/>
      <c r="N118" s="711"/>
      <c r="O118" s="733"/>
      <c r="P118" s="759"/>
      <c r="Q118" s="778"/>
      <c r="R118" s="690"/>
      <c r="S118" s="1345"/>
    </row>
    <row r="119" spans="1:149" s="25" customFormat="1" ht="63" customHeight="1" x14ac:dyDescent="0.2">
      <c r="A119" s="1360" t="s">
        <v>153</v>
      </c>
      <c r="B119" s="1981" t="s">
        <v>151</v>
      </c>
      <c r="C119" s="1964"/>
      <c r="D119" s="1964"/>
      <c r="E119" s="1964"/>
      <c r="F119" s="1982">
        <v>2.4409999999999998</v>
      </c>
      <c r="G119" s="1964"/>
      <c r="H119" s="1964"/>
      <c r="I119" s="1964"/>
      <c r="J119" s="1964"/>
      <c r="K119" s="1964"/>
      <c r="L119" s="1964"/>
      <c r="M119" s="1964"/>
      <c r="N119" s="1965"/>
      <c r="O119" s="1966"/>
      <c r="P119" s="1967"/>
      <c r="Q119" s="1968"/>
      <c r="R119" s="1964"/>
      <c r="S119" s="1361"/>
      <c r="T119" s="1361"/>
      <c r="U119" s="1361"/>
      <c r="V119" s="1768"/>
    </row>
    <row r="120" spans="1:149" s="25" customFormat="1" ht="63" customHeight="1" x14ac:dyDescent="0.2">
      <c r="A120" s="63"/>
      <c r="B120" s="48" t="s">
        <v>68</v>
      </c>
      <c r="C120" s="1084" t="s">
        <v>6</v>
      </c>
      <c r="D120" s="1099" t="s">
        <v>7</v>
      </c>
      <c r="E120" s="1114" t="s">
        <v>8</v>
      </c>
      <c r="F120" s="1129" t="s">
        <v>140</v>
      </c>
      <c r="G120" s="1142" t="s">
        <v>179</v>
      </c>
      <c r="H120" s="1157" t="s">
        <v>224</v>
      </c>
      <c r="I120" s="1172" t="s">
        <v>235</v>
      </c>
      <c r="J120" s="1187" t="s">
        <v>288</v>
      </c>
      <c r="K120" s="1202" t="s">
        <v>323</v>
      </c>
      <c r="L120" s="610" t="s">
        <v>335</v>
      </c>
      <c r="M120" s="683" t="s">
        <v>386</v>
      </c>
      <c r="N120" s="713" t="s">
        <v>410</v>
      </c>
      <c r="O120" s="746" t="s">
        <v>425</v>
      </c>
      <c r="P120" s="761" t="s">
        <v>458</v>
      </c>
      <c r="Q120" s="788" t="s">
        <v>600</v>
      </c>
      <c r="R120" s="1348" t="s">
        <v>653</v>
      </c>
      <c r="S120" s="1418" t="s">
        <v>660</v>
      </c>
      <c r="T120" s="1425" t="s">
        <v>700</v>
      </c>
      <c r="U120" s="1348" t="s">
        <v>704</v>
      </c>
      <c r="V120" s="1612" t="s">
        <v>706</v>
      </c>
    </row>
    <row r="121" spans="1:149" s="43" customFormat="1" ht="31.5" customHeight="1" x14ac:dyDescent="0.2">
      <c r="A121" s="50"/>
      <c r="B121" s="46" t="s">
        <v>69</v>
      </c>
      <c r="C121" s="792" t="s">
        <v>674</v>
      </c>
      <c r="D121" s="793" t="s">
        <v>675</v>
      </c>
      <c r="E121" s="794" t="s">
        <v>676</v>
      </c>
      <c r="F121" s="795" t="s">
        <v>677</v>
      </c>
      <c r="G121" s="796" t="s">
        <v>678</v>
      </c>
      <c r="H121" s="797" t="s">
        <v>679</v>
      </c>
      <c r="I121" s="798" t="s">
        <v>680</v>
      </c>
      <c r="J121" s="799" t="s">
        <v>681</v>
      </c>
      <c r="K121" s="800" t="s">
        <v>682</v>
      </c>
      <c r="L121" s="801" t="s">
        <v>683</v>
      </c>
      <c r="M121" s="802" t="s">
        <v>684</v>
      </c>
      <c r="N121" s="803" t="s">
        <v>685</v>
      </c>
      <c r="O121" s="804" t="s">
        <v>686</v>
      </c>
      <c r="P121" s="805" t="s">
        <v>687</v>
      </c>
      <c r="Q121" s="806" t="s">
        <v>688</v>
      </c>
      <c r="R121" s="1346" t="s">
        <v>689</v>
      </c>
      <c r="S121" s="1421" t="s">
        <v>692</v>
      </c>
      <c r="T121" s="1426" t="s">
        <v>701</v>
      </c>
      <c r="U121" s="1379" t="s">
        <v>705</v>
      </c>
      <c r="V121" s="1638" t="s">
        <v>707</v>
      </c>
      <c r="W121" s="3"/>
      <c r="X121" s="3"/>
      <c r="Y121" s="3"/>
      <c r="Z121" s="3"/>
      <c r="AA121" s="3"/>
      <c r="AB121" s="3"/>
      <c r="AC121" s="3"/>
      <c r="AD121" s="3"/>
      <c r="AE121" s="3"/>
      <c r="AF121" s="3"/>
      <c r="AG121" s="3"/>
      <c r="AH121" s="3"/>
      <c r="AI121" s="3"/>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row>
    <row r="122" spans="1:149" s="25" customFormat="1" x14ac:dyDescent="0.2">
      <c r="A122" s="10"/>
      <c r="B122" s="101" t="s">
        <v>309</v>
      </c>
      <c r="C122" s="1085" t="s">
        <v>10</v>
      </c>
      <c r="D122" s="1100" t="s">
        <v>10</v>
      </c>
      <c r="E122" s="1115" t="s">
        <v>10</v>
      </c>
      <c r="F122" s="1130">
        <v>2.27</v>
      </c>
      <c r="G122" s="1143" t="s">
        <v>10</v>
      </c>
      <c r="H122" s="1158" t="s">
        <v>10</v>
      </c>
      <c r="I122" s="1173" t="s">
        <v>10</v>
      </c>
      <c r="J122" s="1188" t="s">
        <v>10</v>
      </c>
      <c r="K122" s="1203" t="s">
        <v>10</v>
      </c>
      <c r="L122" s="638" t="s">
        <v>10</v>
      </c>
      <c r="M122" s="725" t="s">
        <v>10</v>
      </c>
      <c r="N122" s="726" t="s">
        <v>10</v>
      </c>
      <c r="O122" s="738" t="s">
        <v>10</v>
      </c>
      <c r="P122" s="765" t="s">
        <v>10</v>
      </c>
      <c r="Q122" s="765" t="s">
        <v>10</v>
      </c>
      <c r="R122" s="1349" t="s">
        <v>10</v>
      </c>
      <c r="S122" s="1436" t="s">
        <v>10</v>
      </c>
      <c r="T122" s="1436" t="s">
        <v>10</v>
      </c>
      <c r="U122" s="1349" t="s">
        <v>10</v>
      </c>
      <c r="V122" s="1712" t="s">
        <v>10</v>
      </c>
    </row>
    <row r="123" spans="1:149" s="25" customFormat="1" x14ac:dyDescent="0.2">
      <c r="A123" s="10"/>
      <c r="B123" s="102" t="s">
        <v>310</v>
      </c>
      <c r="C123" s="1086" t="s">
        <v>10</v>
      </c>
      <c r="D123" s="1101" t="s">
        <v>10</v>
      </c>
      <c r="E123" s="1116" t="s">
        <v>10</v>
      </c>
      <c r="F123" s="1116" t="s">
        <v>10</v>
      </c>
      <c r="G123" s="1144" t="s">
        <v>10</v>
      </c>
      <c r="H123" s="1159" t="s">
        <v>10</v>
      </c>
      <c r="I123" s="1174" t="s">
        <v>10</v>
      </c>
      <c r="J123" s="1189" t="s">
        <v>10</v>
      </c>
      <c r="K123" s="1204" t="s">
        <v>10</v>
      </c>
      <c r="L123" s="639" t="s">
        <v>10</v>
      </c>
      <c r="M123" s="727" t="s">
        <v>10</v>
      </c>
      <c r="N123" s="728" t="s">
        <v>10</v>
      </c>
      <c r="O123" s="739" t="s">
        <v>10</v>
      </c>
      <c r="P123" s="766" t="s">
        <v>10</v>
      </c>
      <c r="Q123" s="782" t="s">
        <v>10</v>
      </c>
      <c r="R123" s="1350" t="s">
        <v>10</v>
      </c>
      <c r="S123" s="1440" t="s">
        <v>10</v>
      </c>
      <c r="T123" s="1440" t="s">
        <v>10</v>
      </c>
      <c r="U123" s="1350" t="s">
        <v>10</v>
      </c>
      <c r="V123" s="1713" t="s">
        <v>10</v>
      </c>
    </row>
    <row r="124" spans="1:149" s="25" customFormat="1" x14ac:dyDescent="0.2">
      <c r="A124" s="10"/>
      <c r="B124" s="102" t="s">
        <v>311</v>
      </c>
      <c r="C124" s="1087" t="s">
        <v>10</v>
      </c>
      <c r="D124" s="1102" t="s">
        <v>10</v>
      </c>
      <c r="E124" s="1117" t="s">
        <v>10</v>
      </c>
      <c r="F124" s="1131">
        <v>2.698</v>
      </c>
      <c r="G124" s="1145" t="s">
        <v>10</v>
      </c>
      <c r="H124" s="1160" t="s">
        <v>10</v>
      </c>
      <c r="I124" s="1175" t="s">
        <v>10</v>
      </c>
      <c r="J124" s="1190" t="s">
        <v>10</v>
      </c>
      <c r="K124" s="1205" t="s">
        <v>10</v>
      </c>
      <c r="L124" s="640" t="s">
        <v>10</v>
      </c>
      <c r="M124" s="727" t="s">
        <v>10</v>
      </c>
      <c r="N124" s="728" t="s">
        <v>10</v>
      </c>
      <c r="O124" s="739" t="s">
        <v>10</v>
      </c>
      <c r="P124" s="766" t="s">
        <v>10</v>
      </c>
      <c r="Q124" s="782" t="s">
        <v>10</v>
      </c>
      <c r="R124" s="1350" t="s">
        <v>10</v>
      </c>
      <c r="S124" s="1440" t="s">
        <v>10</v>
      </c>
      <c r="T124" s="1440" t="s">
        <v>10</v>
      </c>
      <c r="U124" s="1350" t="s">
        <v>10</v>
      </c>
      <c r="V124" s="1713" t="s">
        <v>10</v>
      </c>
    </row>
    <row r="125" spans="1:149" s="25" customFormat="1" x14ac:dyDescent="0.2">
      <c r="A125" s="10"/>
      <c r="B125" s="102" t="s">
        <v>312</v>
      </c>
      <c r="C125" s="1088" t="s">
        <v>10</v>
      </c>
      <c r="D125" s="1103" t="s">
        <v>10</v>
      </c>
      <c r="E125" s="1118" t="s">
        <v>10</v>
      </c>
      <c r="F125" s="1132">
        <v>2.2610000000000001</v>
      </c>
      <c r="G125" s="1146" t="s">
        <v>10</v>
      </c>
      <c r="H125" s="1161" t="s">
        <v>10</v>
      </c>
      <c r="I125" s="1176" t="s">
        <v>10</v>
      </c>
      <c r="J125" s="1191" t="s">
        <v>10</v>
      </c>
      <c r="K125" s="1206" t="s">
        <v>10</v>
      </c>
      <c r="L125" s="641" t="s">
        <v>10</v>
      </c>
      <c r="M125" s="727" t="s">
        <v>10</v>
      </c>
      <c r="N125" s="728" t="s">
        <v>10</v>
      </c>
      <c r="O125" s="739" t="s">
        <v>10</v>
      </c>
      <c r="P125" s="766" t="s">
        <v>10</v>
      </c>
      <c r="Q125" s="782" t="s">
        <v>10</v>
      </c>
      <c r="R125" s="1350" t="s">
        <v>10</v>
      </c>
      <c r="S125" s="1440" t="s">
        <v>10</v>
      </c>
      <c r="T125" s="1440" t="s">
        <v>10</v>
      </c>
      <c r="U125" s="1350" t="s">
        <v>10</v>
      </c>
      <c r="V125" s="1713" t="s">
        <v>10</v>
      </c>
    </row>
    <row r="126" spans="1:149" s="25" customFormat="1" x14ac:dyDescent="0.2">
      <c r="A126" s="10"/>
      <c r="B126" s="102" t="s">
        <v>313</v>
      </c>
      <c r="C126" s="1089" t="s">
        <v>10</v>
      </c>
      <c r="D126" s="1104" t="s">
        <v>10</v>
      </c>
      <c r="E126" s="1119" t="s">
        <v>10</v>
      </c>
      <c r="F126" s="1133">
        <v>2.2240000000000002</v>
      </c>
      <c r="G126" s="1147" t="s">
        <v>10</v>
      </c>
      <c r="H126" s="1162" t="s">
        <v>10</v>
      </c>
      <c r="I126" s="1177" t="s">
        <v>10</v>
      </c>
      <c r="J126" s="1192" t="s">
        <v>10</v>
      </c>
      <c r="K126" s="1207" t="s">
        <v>10</v>
      </c>
      <c r="L126" s="642" t="s">
        <v>10</v>
      </c>
      <c r="M126" s="727" t="s">
        <v>10</v>
      </c>
      <c r="N126" s="728" t="s">
        <v>10</v>
      </c>
      <c r="O126" s="739" t="s">
        <v>10</v>
      </c>
      <c r="P126" s="766" t="s">
        <v>10</v>
      </c>
      <c r="Q126" s="782" t="s">
        <v>10</v>
      </c>
      <c r="R126" s="1350" t="s">
        <v>10</v>
      </c>
      <c r="S126" s="1440" t="s">
        <v>10</v>
      </c>
      <c r="T126" s="1440" t="s">
        <v>10</v>
      </c>
      <c r="U126" s="1350" t="s">
        <v>10</v>
      </c>
      <c r="V126" s="1713" t="s">
        <v>10</v>
      </c>
    </row>
    <row r="127" spans="1:149" s="25" customFormat="1" x14ac:dyDescent="0.2">
      <c r="A127" s="10"/>
      <c r="B127" s="102" t="s">
        <v>314</v>
      </c>
      <c r="C127" s="1090" t="s">
        <v>10</v>
      </c>
      <c r="D127" s="1105" t="s">
        <v>10</v>
      </c>
      <c r="E127" s="1120" t="s">
        <v>10</v>
      </c>
      <c r="F127" s="1134">
        <v>3.96</v>
      </c>
      <c r="G127" s="1148" t="s">
        <v>10</v>
      </c>
      <c r="H127" s="1163" t="s">
        <v>10</v>
      </c>
      <c r="I127" s="1178" t="s">
        <v>10</v>
      </c>
      <c r="J127" s="1193" t="s">
        <v>10</v>
      </c>
      <c r="K127" s="1208" t="s">
        <v>10</v>
      </c>
      <c r="L127" s="643" t="s">
        <v>10</v>
      </c>
      <c r="M127" s="727" t="s">
        <v>10</v>
      </c>
      <c r="N127" s="728" t="s">
        <v>10</v>
      </c>
      <c r="O127" s="739" t="s">
        <v>10</v>
      </c>
      <c r="P127" s="766" t="s">
        <v>10</v>
      </c>
      <c r="Q127" s="782" t="s">
        <v>10</v>
      </c>
      <c r="R127" s="1350" t="s">
        <v>10</v>
      </c>
      <c r="S127" s="1440" t="s">
        <v>10</v>
      </c>
      <c r="T127" s="1440" t="s">
        <v>10</v>
      </c>
      <c r="U127" s="1350" t="s">
        <v>10</v>
      </c>
      <c r="V127" s="1713" t="s">
        <v>10</v>
      </c>
    </row>
    <row r="128" spans="1:149" s="25" customFormat="1" x14ac:dyDescent="0.2">
      <c r="A128" s="10"/>
      <c r="B128" s="102" t="s">
        <v>315</v>
      </c>
      <c r="C128" s="1091" t="s">
        <v>10</v>
      </c>
      <c r="D128" s="1106" t="s">
        <v>10</v>
      </c>
      <c r="E128" s="1121" t="s">
        <v>10</v>
      </c>
      <c r="F128" s="1135">
        <v>2.3890000000000002</v>
      </c>
      <c r="G128" s="1149" t="s">
        <v>10</v>
      </c>
      <c r="H128" s="1164" t="s">
        <v>10</v>
      </c>
      <c r="I128" s="1179" t="s">
        <v>10</v>
      </c>
      <c r="J128" s="1194" t="s">
        <v>10</v>
      </c>
      <c r="K128" s="1209" t="s">
        <v>10</v>
      </c>
      <c r="L128" s="644" t="s">
        <v>10</v>
      </c>
      <c r="M128" s="727" t="s">
        <v>10</v>
      </c>
      <c r="N128" s="728" t="s">
        <v>10</v>
      </c>
      <c r="O128" s="739" t="s">
        <v>10</v>
      </c>
      <c r="P128" s="766" t="s">
        <v>10</v>
      </c>
      <c r="Q128" s="782" t="s">
        <v>10</v>
      </c>
      <c r="R128" s="1350" t="s">
        <v>10</v>
      </c>
      <c r="S128" s="1440" t="s">
        <v>10</v>
      </c>
      <c r="T128" s="1440" t="s">
        <v>10</v>
      </c>
      <c r="U128" s="1350" t="s">
        <v>10</v>
      </c>
      <c r="V128" s="1713" t="s">
        <v>10</v>
      </c>
    </row>
    <row r="129" spans="1:149" s="25" customFormat="1" x14ac:dyDescent="0.2">
      <c r="A129" s="10"/>
      <c r="B129" s="102" t="s">
        <v>316</v>
      </c>
      <c r="C129" s="1092" t="s">
        <v>10</v>
      </c>
      <c r="D129" s="1107" t="s">
        <v>10</v>
      </c>
      <c r="E129" s="1122" t="s">
        <v>10</v>
      </c>
      <c r="F129" s="1122" t="s">
        <v>10</v>
      </c>
      <c r="G129" s="1150" t="s">
        <v>10</v>
      </c>
      <c r="H129" s="1165" t="s">
        <v>10</v>
      </c>
      <c r="I129" s="1180" t="s">
        <v>10</v>
      </c>
      <c r="J129" s="1195" t="s">
        <v>10</v>
      </c>
      <c r="K129" s="1210" t="s">
        <v>10</v>
      </c>
      <c r="L129" s="645" t="s">
        <v>10</v>
      </c>
      <c r="M129" s="727" t="s">
        <v>10</v>
      </c>
      <c r="N129" s="728" t="s">
        <v>10</v>
      </c>
      <c r="O129" s="739" t="s">
        <v>10</v>
      </c>
      <c r="P129" s="766" t="s">
        <v>10</v>
      </c>
      <c r="Q129" s="782" t="s">
        <v>10</v>
      </c>
      <c r="R129" s="1350" t="s">
        <v>10</v>
      </c>
      <c r="S129" s="1440" t="s">
        <v>10</v>
      </c>
      <c r="T129" s="1440" t="s">
        <v>10</v>
      </c>
      <c r="U129" s="1350" t="s">
        <v>10</v>
      </c>
      <c r="V129" s="1713" t="s">
        <v>10</v>
      </c>
    </row>
    <row r="130" spans="1:149" s="25" customFormat="1" x14ac:dyDescent="0.2">
      <c r="A130" s="10"/>
      <c r="B130" s="102" t="s">
        <v>317</v>
      </c>
      <c r="C130" s="1093" t="s">
        <v>10</v>
      </c>
      <c r="D130" s="1108" t="s">
        <v>10</v>
      </c>
      <c r="E130" s="1123" t="s">
        <v>10</v>
      </c>
      <c r="F130" s="1136">
        <v>2.1720000000000002</v>
      </c>
      <c r="G130" s="1151" t="s">
        <v>10</v>
      </c>
      <c r="H130" s="1166" t="s">
        <v>10</v>
      </c>
      <c r="I130" s="1181" t="s">
        <v>10</v>
      </c>
      <c r="J130" s="1196" t="s">
        <v>10</v>
      </c>
      <c r="K130" s="1211" t="s">
        <v>10</v>
      </c>
      <c r="L130" s="646" t="s">
        <v>10</v>
      </c>
      <c r="M130" s="727" t="s">
        <v>10</v>
      </c>
      <c r="N130" s="728" t="s">
        <v>10</v>
      </c>
      <c r="O130" s="739" t="s">
        <v>10</v>
      </c>
      <c r="P130" s="766" t="s">
        <v>10</v>
      </c>
      <c r="Q130" s="782" t="s">
        <v>10</v>
      </c>
      <c r="R130" s="1350" t="s">
        <v>10</v>
      </c>
      <c r="S130" s="1440" t="s">
        <v>10</v>
      </c>
      <c r="T130" s="1440" t="s">
        <v>10</v>
      </c>
      <c r="U130" s="1350" t="s">
        <v>10</v>
      </c>
      <c r="V130" s="1713" t="s">
        <v>10</v>
      </c>
    </row>
    <row r="131" spans="1:149" s="25" customFormat="1" x14ac:dyDescent="0.2">
      <c r="A131" s="10"/>
      <c r="B131" s="102" t="s">
        <v>318</v>
      </c>
      <c r="C131" s="1094" t="s">
        <v>10</v>
      </c>
      <c r="D131" s="1109" t="s">
        <v>10</v>
      </c>
      <c r="E131" s="1124" t="s">
        <v>10</v>
      </c>
      <c r="F131" s="1137">
        <v>2.4609999999999999</v>
      </c>
      <c r="G131" s="1152" t="s">
        <v>10</v>
      </c>
      <c r="H131" s="1167" t="s">
        <v>10</v>
      </c>
      <c r="I131" s="1182" t="s">
        <v>10</v>
      </c>
      <c r="J131" s="1197" t="s">
        <v>10</v>
      </c>
      <c r="K131" s="1212" t="s">
        <v>10</v>
      </c>
      <c r="L131" s="647" t="s">
        <v>10</v>
      </c>
      <c r="M131" s="727" t="s">
        <v>10</v>
      </c>
      <c r="N131" s="728" t="s">
        <v>10</v>
      </c>
      <c r="O131" s="739" t="s">
        <v>10</v>
      </c>
      <c r="P131" s="766" t="s">
        <v>10</v>
      </c>
      <c r="Q131" s="782" t="s">
        <v>10</v>
      </c>
      <c r="R131" s="1350" t="s">
        <v>10</v>
      </c>
      <c r="S131" s="1440" t="s">
        <v>10</v>
      </c>
      <c r="T131" s="1440" t="s">
        <v>10</v>
      </c>
      <c r="U131" s="1350" t="s">
        <v>10</v>
      </c>
      <c r="V131" s="1713" t="s">
        <v>10</v>
      </c>
    </row>
    <row r="132" spans="1:149" s="25" customFormat="1" x14ac:dyDescent="0.2">
      <c r="A132" s="10"/>
      <c r="B132" s="102" t="s">
        <v>319</v>
      </c>
      <c r="C132" s="1095" t="s">
        <v>10</v>
      </c>
      <c r="D132" s="1110" t="s">
        <v>10</v>
      </c>
      <c r="E132" s="1125" t="s">
        <v>10</v>
      </c>
      <c r="F132" s="1138">
        <v>2.1710000000000003</v>
      </c>
      <c r="G132" s="1153" t="s">
        <v>10</v>
      </c>
      <c r="H132" s="1168" t="s">
        <v>10</v>
      </c>
      <c r="I132" s="1183" t="s">
        <v>10</v>
      </c>
      <c r="J132" s="1198" t="s">
        <v>10</v>
      </c>
      <c r="K132" s="1213" t="s">
        <v>10</v>
      </c>
      <c r="L132" s="648" t="s">
        <v>10</v>
      </c>
      <c r="M132" s="727" t="s">
        <v>10</v>
      </c>
      <c r="N132" s="728" t="s">
        <v>10</v>
      </c>
      <c r="O132" s="739" t="s">
        <v>10</v>
      </c>
      <c r="P132" s="766" t="s">
        <v>10</v>
      </c>
      <c r="Q132" s="782" t="s">
        <v>10</v>
      </c>
      <c r="R132" s="1350" t="s">
        <v>10</v>
      </c>
      <c r="S132" s="1440" t="s">
        <v>10</v>
      </c>
      <c r="T132" s="1440" t="s">
        <v>10</v>
      </c>
      <c r="U132" s="1350" t="s">
        <v>10</v>
      </c>
      <c r="V132" s="1713" t="s">
        <v>10</v>
      </c>
    </row>
    <row r="133" spans="1:149" s="25" customFormat="1" x14ac:dyDescent="0.2">
      <c r="A133" s="10"/>
      <c r="B133" s="102" t="s">
        <v>320</v>
      </c>
      <c r="C133" s="1096" t="s">
        <v>10</v>
      </c>
      <c r="D133" s="1111" t="s">
        <v>10</v>
      </c>
      <c r="E133" s="1126" t="s">
        <v>10</v>
      </c>
      <c r="F133" s="1139">
        <v>2.1590000000000003</v>
      </c>
      <c r="G133" s="1154" t="s">
        <v>10</v>
      </c>
      <c r="H133" s="1169" t="s">
        <v>10</v>
      </c>
      <c r="I133" s="1184" t="s">
        <v>10</v>
      </c>
      <c r="J133" s="1199" t="s">
        <v>10</v>
      </c>
      <c r="K133" s="1214" t="s">
        <v>10</v>
      </c>
      <c r="L133" s="649" t="s">
        <v>10</v>
      </c>
      <c r="M133" s="727" t="s">
        <v>10</v>
      </c>
      <c r="N133" s="728" t="s">
        <v>10</v>
      </c>
      <c r="O133" s="739" t="s">
        <v>10</v>
      </c>
      <c r="P133" s="766" t="s">
        <v>10</v>
      </c>
      <c r="Q133" s="782" t="s">
        <v>10</v>
      </c>
      <c r="R133" s="1350" t="s">
        <v>10</v>
      </c>
      <c r="S133" s="1440" t="s">
        <v>10</v>
      </c>
      <c r="T133" s="1440" t="s">
        <v>10</v>
      </c>
      <c r="U133" s="1350" t="s">
        <v>10</v>
      </c>
      <c r="V133" s="1713" t="s">
        <v>10</v>
      </c>
    </row>
    <row r="134" spans="1:149" s="25" customFormat="1" x14ac:dyDescent="0.2">
      <c r="A134" s="10"/>
      <c r="B134" s="103" t="s">
        <v>321</v>
      </c>
      <c r="C134" s="1097" t="s">
        <v>10</v>
      </c>
      <c r="D134" s="1112" t="s">
        <v>10</v>
      </c>
      <c r="E134" s="1127" t="s">
        <v>10</v>
      </c>
      <c r="F134" s="1140">
        <v>2.0830000000000002</v>
      </c>
      <c r="G134" s="1155" t="s">
        <v>10</v>
      </c>
      <c r="H134" s="1170" t="s">
        <v>10</v>
      </c>
      <c r="I134" s="1185" t="s">
        <v>10</v>
      </c>
      <c r="J134" s="1200" t="s">
        <v>10</v>
      </c>
      <c r="K134" s="1215" t="s">
        <v>10</v>
      </c>
      <c r="L134" s="650" t="s">
        <v>10</v>
      </c>
      <c r="M134" s="729" t="s">
        <v>10</v>
      </c>
      <c r="N134" s="730" t="s">
        <v>10</v>
      </c>
      <c r="O134" s="740" t="s">
        <v>10</v>
      </c>
      <c r="P134" s="767" t="s">
        <v>10</v>
      </c>
      <c r="Q134" s="783" t="s">
        <v>10</v>
      </c>
      <c r="R134" s="1350" t="s">
        <v>10</v>
      </c>
      <c r="S134" s="1440" t="s">
        <v>10</v>
      </c>
      <c r="T134" s="1440" t="s">
        <v>10</v>
      </c>
      <c r="U134" s="1350" t="s">
        <v>10</v>
      </c>
      <c r="V134" s="1713" t="s">
        <v>10</v>
      </c>
    </row>
    <row r="135" spans="1:149" s="25" customFormat="1" ht="31.5" customHeight="1" x14ac:dyDescent="0.2">
      <c r="A135" s="18"/>
      <c r="B135" s="53" t="s">
        <v>9</v>
      </c>
      <c r="C135" s="1098" t="s">
        <v>10</v>
      </c>
      <c r="D135" s="1113" t="s">
        <v>10</v>
      </c>
      <c r="E135" s="1128" t="s">
        <v>10</v>
      </c>
      <c r="F135" s="1141">
        <v>2.4660000000000002</v>
      </c>
      <c r="G135" s="1156" t="s">
        <v>10</v>
      </c>
      <c r="H135" s="1171" t="s">
        <v>10</v>
      </c>
      <c r="I135" s="1186" t="s">
        <v>10</v>
      </c>
      <c r="J135" s="1201" t="s">
        <v>10</v>
      </c>
      <c r="K135" s="1216" t="s">
        <v>10</v>
      </c>
      <c r="L135" s="651" t="s">
        <v>10</v>
      </c>
      <c r="M135" s="699" t="s">
        <v>10</v>
      </c>
      <c r="N135" s="717" t="s">
        <v>10</v>
      </c>
      <c r="O135" s="741" t="s">
        <v>10</v>
      </c>
      <c r="P135" s="768" t="s">
        <v>10</v>
      </c>
      <c r="Q135" s="784" t="s">
        <v>10</v>
      </c>
      <c r="R135" s="1352" t="s">
        <v>10</v>
      </c>
      <c r="S135" s="1441" t="s">
        <v>10</v>
      </c>
      <c r="T135" s="1441" t="s">
        <v>10</v>
      </c>
      <c r="U135" s="1352" t="s">
        <v>10</v>
      </c>
      <c r="V135" s="1769" t="s">
        <v>10</v>
      </c>
    </row>
    <row r="136" spans="1:149" s="25" customFormat="1" ht="3" customHeight="1" x14ac:dyDescent="0.2">
      <c r="A136" s="6"/>
      <c r="B136" s="24"/>
      <c r="C136" s="79"/>
      <c r="D136" s="80"/>
      <c r="E136" s="81"/>
      <c r="F136" s="14"/>
      <c r="H136" s="69"/>
      <c r="I136" s="72"/>
      <c r="J136" s="110"/>
      <c r="K136" s="120"/>
      <c r="L136" s="597"/>
      <c r="M136" s="692"/>
      <c r="N136" s="711"/>
      <c r="O136" s="733"/>
      <c r="P136" s="759"/>
      <c r="Q136" s="778"/>
      <c r="R136" s="690"/>
      <c r="S136" s="1345"/>
    </row>
    <row r="137" spans="1:149" s="43" customFormat="1" ht="63" customHeight="1" x14ac:dyDescent="0.2">
      <c r="A137" s="9"/>
      <c r="B137" s="1956" t="s">
        <v>322</v>
      </c>
      <c r="C137" s="1957"/>
      <c r="D137" s="1957"/>
      <c r="E137" s="1957"/>
      <c r="F137" s="1957"/>
      <c r="G137" s="1957"/>
      <c r="H137" s="1957"/>
      <c r="I137" s="1957"/>
      <c r="J137" s="1957"/>
      <c r="K137" s="1957"/>
      <c r="L137" s="1957"/>
      <c r="M137" s="1957"/>
      <c r="N137" s="1957"/>
      <c r="O137" s="1957"/>
      <c r="P137" s="1957"/>
      <c r="Q137" s="1957"/>
      <c r="R137" s="1957"/>
      <c r="S137" s="1958"/>
      <c r="T137" s="3"/>
      <c r="U137" s="3"/>
      <c r="V137" s="3"/>
      <c r="W137" s="3"/>
      <c r="X137" s="3"/>
      <c r="Y137" s="3"/>
      <c r="Z137" s="3"/>
      <c r="AA137" s="3"/>
      <c r="AB137" s="3"/>
      <c r="AC137" s="3"/>
      <c r="AD137" s="3"/>
      <c r="AE137" s="3"/>
      <c r="AF137" s="3"/>
      <c r="AG137" s="3"/>
      <c r="AH137" s="3"/>
      <c r="AI137" s="3"/>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row>
    <row r="138" spans="1:149" s="25" customFormat="1" x14ac:dyDescent="0.2">
      <c r="B138" s="59"/>
      <c r="C138" s="59"/>
      <c r="D138" s="59"/>
      <c r="E138" s="59"/>
      <c r="F138" s="59"/>
      <c r="G138" s="59"/>
      <c r="H138" s="70"/>
      <c r="I138" s="73"/>
      <c r="J138" s="111"/>
      <c r="K138" s="121"/>
      <c r="L138" s="598"/>
      <c r="M138" s="693"/>
      <c r="N138" s="712"/>
      <c r="O138" s="734"/>
      <c r="P138" s="760"/>
      <c r="Q138" s="779"/>
      <c r="R138" s="691"/>
      <c r="S138" s="1345"/>
    </row>
    <row r="139" spans="1:149" s="25" customFormat="1" ht="63" customHeight="1" x14ac:dyDescent="0.2">
      <c r="A139" s="1360" t="s">
        <v>269</v>
      </c>
      <c r="B139" s="1959" t="s">
        <v>275</v>
      </c>
      <c r="C139" s="1960"/>
      <c r="D139" s="1960"/>
      <c r="E139" s="1960"/>
      <c r="F139" s="1960"/>
      <c r="G139" s="1960"/>
      <c r="H139" s="1960"/>
      <c r="I139" s="1960"/>
      <c r="J139" s="1961"/>
      <c r="K139" s="1962"/>
      <c r="L139" s="1963"/>
      <c r="M139" s="1964"/>
      <c r="N139" s="1965"/>
      <c r="O139" s="1966"/>
      <c r="P139" s="1967"/>
      <c r="Q139" s="1968"/>
      <c r="R139" s="1960"/>
      <c r="S139" s="1361"/>
      <c r="T139" s="1361"/>
      <c r="U139" s="1361"/>
      <c r="V139" s="1768"/>
    </row>
    <row r="140" spans="1:149" s="25" customFormat="1" ht="63" customHeight="1" x14ac:dyDescent="0.2">
      <c r="A140" s="63"/>
      <c r="B140" s="48" t="s">
        <v>68</v>
      </c>
      <c r="C140" s="1217" t="s">
        <v>6</v>
      </c>
      <c r="D140" s="1225" t="s">
        <v>7</v>
      </c>
      <c r="E140" s="604" t="s">
        <v>8</v>
      </c>
      <c r="F140" s="605" t="s">
        <v>140</v>
      </c>
      <c r="G140" s="606" t="s">
        <v>179</v>
      </c>
      <c r="H140" s="1233" t="s">
        <v>224</v>
      </c>
      <c r="I140" s="607" t="s">
        <v>235</v>
      </c>
      <c r="J140" s="608" t="s">
        <v>288</v>
      </c>
      <c r="K140" s="609" t="s">
        <v>323</v>
      </c>
      <c r="L140" s="610" t="s">
        <v>335</v>
      </c>
      <c r="M140" s="683" t="s">
        <v>386</v>
      </c>
      <c r="N140" s="713" t="s">
        <v>410</v>
      </c>
      <c r="O140" s="746" t="s">
        <v>425</v>
      </c>
      <c r="P140" s="761" t="s">
        <v>458</v>
      </c>
      <c r="Q140" s="788" t="s">
        <v>600</v>
      </c>
      <c r="R140" s="1348" t="s">
        <v>653</v>
      </c>
      <c r="S140" s="1418" t="s">
        <v>660</v>
      </c>
      <c r="T140" s="1425" t="s">
        <v>700</v>
      </c>
      <c r="U140" s="1418" t="s">
        <v>704</v>
      </c>
      <c r="V140" s="1612" t="s">
        <v>706</v>
      </c>
    </row>
    <row r="141" spans="1:149" s="43" customFormat="1" ht="31.5" customHeight="1" x14ac:dyDescent="0.2">
      <c r="A141" s="50"/>
      <c r="B141" s="46" t="s">
        <v>69</v>
      </c>
      <c r="C141" s="792" t="s">
        <v>674</v>
      </c>
      <c r="D141" s="793" t="s">
        <v>675</v>
      </c>
      <c r="E141" s="794" t="s">
        <v>676</v>
      </c>
      <c r="F141" s="795" t="s">
        <v>677</v>
      </c>
      <c r="G141" s="796" t="s">
        <v>678</v>
      </c>
      <c r="H141" s="797" t="s">
        <v>679</v>
      </c>
      <c r="I141" s="798" t="s">
        <v>680</v>
      </c>
      <c r="J141" s="799" t="s">
        <v>681</v>
      </c>
      <c r="K141" s="800" t="s">
        <v>682</v>
      </c>
      <c r="L141" s="801" t="s">
        <v>683</v>
      </c>
      <c r="M141" s="802" t="s">
        <v>684</v>
      </c>
      <c r="N141" s="803" t="s">
        <v>685</v>
      </c>
      <c r="O141" s="804" t="s">
        <v>686</v>
      </c>
      <c r="P141" s="805" t="s">
        <v>687</v>
      </c>
      <c r="Q141" s="806" t="s">
        <v>688</v>
      </c>
      <c r="R141" s="1346" t="s">
        <v>689</v>
      </c>
      <c r="S141" s="1421" t="s">
        <v>692</v>
      </c>
      <c r="T141" s="1426" t="s">
        <v>701</v>
      </c>
      <c r="U141" s="1421" t="s">
        <v>705</v>
      </c>
      <c r="V141" s="1638" t="s">
        <v>707</v>
      </c>
      <c r="W141" s="3"/>
      <c r="X141" s="3"/>
      <c r="Y141" s="3"/>
      <c r="Z141" s="3"/>
      <c r="AA141" s="3"/>
      <c r="AB141" s="3"/>
      <c r="AC141" s="3"/>
      <c r="AD141" s="3"/>
      <c r="AE141" s="3"/>
      <c r="AF141" s="3"/>
      <c r="AG141" s="3"/>
      <c r="AH141" s="3"/>
      <c r="AI141" s="3"/>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row>
    <row r="142" spans="1:149" s="25" customFormat="1" x14ac:dyDescent="0.2">
      <c r="A142" s="52"/>
      <c r="B142" s="620" t="s">
        <v>117</v>
      </c>
      <c r="C142" s="1218">
        <v>6.0949999999999998</v>
      </c>
      <c r="D142" s="1226">
        <v>4.7370000000000001</v>
      </c>
      <c r="E142" s="621" t="s">
        <v>10</v>
      </c>
      <c r="F142" s="621" t="s">
        <v>10</v>
      </c>
      <c r="G142" s="622" t="s">
        <v>10</v>
      </c>
      <c r="H142" s="1234">
        <v>4.2119999999999997</v>
      </c>
      <c r="I142" s="623" t="s">
        <v>10</v>
      </c>
      <c r="J142" s="112" t="s">
        <v>10</v>
      </c>
      <c r="K142" s="122" t="s">
        <v>10</v>
      </c>
      <c r="L142" s="600" t="s">
        <v>10</v>
      </c>
      <c r="M142" s="695" t="s">
        <v>10</v>
      </c>
      <c r="N142" s="714" t="s">
        <v>10</v>
      </c>
      <c r="O142" s="735" t="s">
        <v>10</v>
      </c>
      <c r="P142" s="762" t="s">
        <v>10</v>
      </c>
      <c r="Q142" s="762" t="s">
        <v>10</v>
      </c>
      <c r="R142" s="1349" t="s">
        <v>10</v>
      </c>
      <c r="S142" s="1436" t="s">
        <v>10</v>
      </c>
      <c r="T142" s="1436" t="s">
        <v>10</v>
      </c>
      <c r="U142" s="1436" t="s">
        <v>10</v>
      </c>
      <c r="V142" s="1712" t="s">
        <v>10</v>
      </c>
    </row>
    <row r="143" spans="1:149" s="25" customFormat="1" x14ac:dyDescent="0.2">
      <c r="A143" s="51"/>
      <c r="B143" s="620" t="s">
        <v>132</v>
      </c>
      <c r="C143" s="1219">
        <v>20.334</v>
      </c>
      <c r="D143" s="1227">
        <v>16.132000000000001</v>
      </c>
      <c r="E143" s="624" t="s">
        <v>10</v>
      </c>
      <c r="F143" s="624" t="s">
        <v>10</v>
      </c>
      <c r="G143" s="625" t="s">
        <v>10</v>
      </c>
      <c r="H143" s="1235">
        <v>17.940000000000001</v>
      </c>
      <c r="I143" s="623" t="s">
        <v>10</v>
      </c>
      <c r="J143" s="112" t="s">
        <v>10</v>
      </c>
      <c r="K143" s="122" t="s">
        <v>10</v>
      </c>
      <c r="L143" s="600" t="s">
        <v>10</v>
      </c>
      <c r="M143" s="696" t="s">
        <v>10</v>
      </c>
      <c r="N143" s="715" t="s">
        <v>10</v>
      </c>
      <c r="O143" s="736" t="s">
        <v>10</v>
      </c>
      <c r="P143" s="763" t="s">
        <v>10</v>
      </c>
      <c r="Q143" s="780" t="s">
        <v>10</v>
      </c>
      <c r="R143" s="1350" t="s">
        <v>10</v>
      </c>
      <c r="S143" s="1437" t="s">
        <v>10</v>
      </c>
      <c r="T143" s="1437" t="s">
        <v>10</v>
      </c>
      <c r="U143" s="1437" t="s">
        <v>10</v>
      </c>
      <c r="V143" s="1713" t="s">
        <v>10</v>
      </c>
    </row>
    <row r="144" spans="1:149" s="25" customFormat="1" x14ac:dyDescent="0.2">
      <c r="A144" s="51"/>
      <c r="B144" s="620" t="s">
        <v>133</v>
      </c>
      <c r="C144" s="1220">
        <v>41.99</v>
      </c>
      <c r="D144" s="1228">
        <v>41.849000000000004</v>
      </c>
      <c r="E144" s="626" t="s">
        <v>10</v>
      </c>
      <c r="F144" s="626" t="s">
        <v>10</v>
      </c>
      <c r="G144" s="627" t="s">
        <v>10</v>
      </c>
      <c r="H144" s="1236">
        <v>40.402999999999999</v>
      </c>
      <c r="I144" s="623" t="s">
        <v>10</v>
      </c>
      <c r="J144" s="112" t="s">
        <v>10</v>
      </c>
      <c r="K144" s="122" t="s">
        <v>10</v>
      </c>
      <c r="L144" s="600" t="s">
        <v>10</v>
      </c>
      <c r="M144" s="696" t="s">
        <v>10</v>
      </c>
      <c r="N144" s="715" t="s">
        <v>10</v>
      </c>
      <c r="O144" s="736" t="s">
        <v>10</v>
      </c>
      <c r="P144" s="763" t="s">
        <v>10</v>
      </c>
      <c r="Q144" s="780" t="s">
        <v>10</v>
      </c>
      <c r="R144" s="1350" t="s">
        <v>10</v>
      </c>
      <c r="S144" s="1437" t="s">
        <v>10</v>
      </c>
      <c r="T144" s="1437" t="s">
        <v>10</v>
      </c>
      <c r="U144" s="1437" t="s">
        <v>10</v>
      </c>
      <c r="V144" s="1713" t="s">
        <v>10</v>
      </c>
    </row>
    <row r="145" spans="1:149" s="25" customFormat="1" x14ac:dyDescent="0.2">
      <c r="A145" s="51"/>
      <c r="B145" s="620" t="s">
        <v>134</v>
      </c>
      <c r="C145" s="1221">
        <v>14.844000000000001</v>
      </c>
      <c r="D145" s="1229">
        <v>18.058</v>
      </c>
      <c r="E145" s="628" t="s">
        <v>10</v>
      </c>
      <c r="F145" s="628" t="s">
        <v>10</v>
      </c>
      <c r="G145" s="629" t="s">
        <v>10</v>
      </c>
      <c r="H145" s="1237">
        <v>21.141999999999999</v>
      </c>
      <c r="I145" s="623" t="s">
        <v>10</v>
      </c>
      <c r="J145" s="112" t="s">
        <v>10</v>
      </c>
      <c r="K145" s="122" t="s">
        <v>10</v>
      </c>
      <c r="L145" s="600" t="s">
        <v>10</v>
      </c>
      <c r="M145" s="696" t="s">
        <v>10</v>
      </c>
      <c r="N145" s="715" t="s">
        <v>10</v>
      </c>
      <c r="O145" s="736" t="s">
        <v>10</v>
      </c>
      <c r="P145" s="763" t="s">
        <v>10</v>
      </c>
      <c r="Q145" s="780" t="s">
        <v>10</v>
      </c>
      <c r="R145" s="1350" t="s">
        <v>10</v>
      </c>
      <c r="S145" s="1437" t="s">
        <v>10</v>
      </c>
      <c r="T145" s="1437" t="s">
        <v>10</v>
      </c>
      <c r="U145" s="1437" t="s">
        <v>10</v>
      </c>
      <c r="V145" s="1713" t="s">
        <v>10</v>
      </c>
    </row>
    <row r="146" spans="1:149" s="25" customFormat="1" x14ac:dyDescent="0.2">
      <c r="A146" s="57"/>
      <c r="B146" s="620" t="s">
        <v>130</v>
      </c>
      <c r="C146" s="1222">
        <v>3.3450000000000002</v>
      </c>
      <c r="D146" s="1230">
        <v>5.7910000000000004</v>
      </c>
      <c r="E146" s="630" t="s">
        <v>10</v>
      </c>
      <c r="F146" s="630" t="s">
        <v>10</v>
      </c>
      <c r="G146" s="631" t="s">
        <v>10</v>
      </c>
      <c r="H146" s="1238">
        <v>5.9139999999999997</v>
      </c>
      <c r="I146" s="623" t="s">
        <v>10</v>
      </c>
      <c r="J146" s="112" t="s">
        <v>10</v>
      </c>
      <c r="K146" s="122" t="s">
        <v>10</v>
      </c>
      <c r="L146" s="600" t="s">
        <v>10</v>
      </c>
      <c r="M146" s="696" t="s">
        <v>10</v>
      </c>
      <c r="N146" s="715" t="s">
        <v>10</v>
      </c>
      <c r="O146" s="736" t="s">
        <v>10</v>
      </c>
      <c r="P146" s="763" t="s">
        <v>10</v>
      </c>
      <c r="Q146" s="780" t="s">
        <v>10</v>
      </c>
      <c r="R146" s="1350" t="s">
        <v>10</v>
      </c>
      <c r="S146" s="1437" t="s">
        <v>10</v>
      </c>
      <c r="T146" s="1437" t="s">
        <v>10</v>
      </c>
      <c r="U146" s="1437" t="s">
        <v>10</v>
      </c>
      <c r="V146" s="1713" t="s">
        <v>10</v>
      </c>
    </row>
    <row r="147" spans="1:149" s="25" customFormat="1" x14ac:dyDescent="0.2">
      <c r="A147" s="51"/>
      <c r="B147" s="620" t="s">
        <v>131</v>
      </c>
      <c r="C147" s="1223">
        <v>4.1980000000000004</v>
      </c>
      <c r="D147" s="1231">
        <v>1.9000000000000001</v>
      </c>
      <c r="E147" s="632" t="s">
        <v>10</v>
      </c>
      <c r="F147" s="632" t="s">
        <v>10</v>
      </c>
      <c r="G147" s="633" t="s">
        <v>10</v>
      </c>
      <c r="H147" s="1239">
        <v>1.829</v>
      </c>
      <c r="I147" s="623" t="s">
        <v>10</v>
      </c>
      <c r="J147" s="112" t="s">
        <v>10</v>
      </c>
      <c r="K147" s="122" t="s">
        <v>10</v>
      </c>
      <c r="L147" s="600" t="s">
        <v>10</v>
      </c>
      <c r="M147" s="696" t="s">
        <v>10</v>
      </c>
      <c r="N147" s="715" t="s">
        <v>10</v>
      </c>
      <c r="O147" s="736" t="s">
        <v>10</v>
      </c>
      <c r="P147" s="763" t="s">
        <v>10</v>
      </c>
      <c r="Q147" s="780" t="s">
        <v>10</v>
      </c>
      <c r="R147" s="1350" t="s">
        <v>10</v>
      </c>
      <c r="S147" s="1437" t="s">
        <v>10</v>
      </c>
      <c r="T147" s="1437" t="s">
        <v>10</v>
      </c>
      <c r="U147" s="1437" t="s">
        <v>10</v>
      </c>
      <c r="V147" s="1713" t="s">
        <v>10</v>
      </c>
    </row>
    <row r="148" spans="1:149" s="25" customFormat="1" x14ac:dyDescent="0.2">
      <c r="A148" s="51"/>
      <c r="B148" s="634" t="s">
        <v>3</v>
      </c>
      <c r="C148" s="1224">
        <v>9.1929999999999996</v>
      </c>
      <c r="D148" s="1232">
        <v>11.532999999999999</v>
      </c>
      <c r="E148" s="635" t="s">
        <v>10</v>
      </c>
      <c r="F148" s="635" t="s">
        <v>10</v>
      </c>
      <c r="G148" s="636" t="s">
        <v>10</v>
      </c>
      <c r="H148" s="1240">
        <v>8.56</v>
      </c>
      <c r="I148" s="637" t="s">
        <v>10</v>
      </c>
      <c r="J148" s="113" t="s">
        <v>10</v>
      </c>
      <c r="K148" s="123" t="s">
        <v>10</v>
      </c>
      <c r="L148" s="601" t="s">
        <v>10</v>
      </c>
      <c r="M148" s="697" t="s">
        <v>10</v>
      </c>
      <c r="N148" s="716" t="s">
        <v>10</v>
      </c>
      <c r="O148" s="737" t="s">
        <v>10</v>
      </c>
      <c r="P148" s="764" t="s">
        <v>10</v>
      </c>
      <c r="Q148" s="781" t="s">
        <v>10</v>
      </c>
      <c r="R148" s="1351" t="s">
        <v>10</v>
      </c>
      <c r="S148" s="1438" t="s">
        <v>10</v>
      </c>
      <c r="T148" s="1438" t="s">
        <v>10</v>
      </c>
      <c r="U148" s="1438" t="s">
        <v>10</v>
      </c>
      <c r="V148" s="1714" t="s">
        <v>10</v>
      </c>
    </row>
    <row r="149" spans="1:149" s="25" customFormat="1" ht="3" customHeight="1" x14ac:dyDescent="0.2">
      <c r="A149" s="6"/>
      <c r="B149" s="24"/>
      <c r="C149" s="79"/>
      <c r="D149" s="80"/>
      <c r="E149" s="81"/>
      <c r="F149" s="14"/>
      <c r="H149" s="69"/>
      <c r="I149" s="72"/>
      <c r="J149" s="110"/>
      <c r="K149" s="120"/>
      <c r="L149" s="597"/>
      <c r="M149" s="692"/>
      <c r="N149" s="711"/>
      <c r="O149" s="733"/>
      <c r="P149" s="759"/>
      <c r="Q149" s="778"/>
      <c r="R149" s="690"/>
      <c r="S149" s="1345"/>
    </row>
    <row r="150" spans="1:149" s="43" customFormat="1" ht="63" customHeight="1" x14ac:dyDescent="0.2">
      <c r="A150" s="9"/>
      <c r="B150" s="1970" t="s">
        <v>276</v>
      </c>
      <c r="C150" s="1971"/>
      <c r="D150" s="1971"/>
      <c r="E150" s="1971"/>
      <c r="F150" s="1971"/>
      <c r="G150" s="1971"/>
      <c r="H150" s="1971"/>
      <c r="I150" s="1971"/>
      <c r="J150" s="1972"/>
      <c r="K150" s="1973"/>
      <c r="L150" s="1974"/>
      <c r="M150" s="1975"/>
      <c r="N150" s="1976"/>
      <c r="O150" s="1977"/>
      <c r="P150" s="1978"/>
      <c r="Q150" s="1979"/>
      <c r="R150" s="1980"/>
      <c r="S150" s="1343"/>
      <c r="T150" s="3"/>
      <c r="U150" s="3"/>
      <c r="V150" s="3"/>
      <c r="W150" s="3"/>
      <c r="X150" s="3"/>
      <c r="Y150" s="3"/>
      <c r="Z150" s="3"/>
      <c r="AA150" s="3"/>
      <c r="AB150" s="3"/>
      <c r="AC150" s="3"/>
      <c r="AD150" s="3"/>
      <c r="AE150" s="3"/>
      <c r="AF150" s="3"/>
      <c r="AG150" s="3"/>
      <c r="AH150" s="3"/>
      <c r="AI150" s="3"/>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row>
    <row r="151" spans="1:149" s="25" customFormat="1" x14ac:dyDescent="0.2">
      <c r="B151" s="59"/>
      <c r="C151" s="59"/>
      <c r="D151" s="59"/>
      <c r="E151" s="59"/>
      <c r="F151" s="59"/>
      <c r="G151" s="59"/>
      <c r="H151" s="70"/>
      <c r="I151" s="73"/>
      <c r="J151" s="111"/>
      <c r="K151" s="121"/>
      <c r="L151" s="598"/>
      <c r="M151" s="693"/>
      <c r="N151" s="712"/>
      <c r="O151" s="734"/>
      <c r="P151" s="760"/>
      <c r="Q151" s="779"/>
      <c r="R151" s="691"/>
      <c r="S151" s="1345"/>
    </row>
    <row r="152" spans="1:149" s="25" customFormat="1" ht="63" customHeight="1" x14ac:dyDescent="0.2">
      <c r="A152" s="1360" t="s">
        <v>270</v>
      </c>
      <c r="B152" s="1959" t="s">
        <v>274</v>
      </c>
      <c r="C152" s="1960"/>
      <c r="D152" s="1960"/>
      <c r="E152" s="1960"/>
      <c r="F152" s="1960"/>
      <c r="G152" s="1960"/>
      <c r="H152" s="1960"/>
      <c r="I152" s="1960"/>
      <c r="J152" s="1961"/>
      <c r="K152" s="1962"/>
      <c r="L152" s="1963"/>
      <c r="M152" s="1964"/>
      <c r="N152" s="1965"/>
      <c r="O152" s="1966"/>
      <c r="P152" s="1967"/>
      <c r="Q152" s="1968"/>
      <c r="R152" s="1960"/>
      <c r="S152" s="1361"/>
      <c r="T152" s="1361"/>
      <c r="U152" s="1361"/>
      <c r="V152" s="1768"/>
    </row>
    <row r="153" spans="1:149" s="25" customFormat="1" ht="63" customHeight="1" x14ac:dyDescent="0.2">
      <c r="A153" s="63"/>
      <c r="B153" s="48" t="s">
        <v>68</v>
      </c>
      <c r="C153" s="1241" t="s">
        <v>6</v>
      </c>
      <c r="D153" s="1254" t="s">
        <v>7</v>
      </c>
      <c r="E153" s="604" t="s">
        <v>8</v>
      </c>
      <c r="F153" s="605" t="s">
        <v>140</v>
      </c>
      <c r="G153" s="606" t="s">
        <v>179</v>
      </c>
      <c r="H153" s="1267" t="s">
        <v>224</v>
      </c>
      <c r="I153" s="607" t="s">
        <v>235</v>
      </c>
      <c r="J153" s="608" t="s">
        <v>288</v>
      </c>
      <c r="K153" s="609" t="s">
        <v>323</v>
      </c>
      <c r="L153" s="610" t="s">
        <v>335</v>
      </c>
      <c r="M153" s="683" t="s">
        <v>386</v>
      </c>
      <c r="N153" s="713" t="s">
        <v>410</v>
      </c>
      <c r="O153" s="746" t="s">
        <v>425</v>
      </c>
      <c r="P153" s="761" t="s">
        <v>458</v>
      </c>
      <c r="Q153" s="788" t="s">
        <v>600</v>
      </c>
      <c r="R153" s="1348" t="s">
        <v>653</v>
      </c>
      <c r="S153" s="1418" t="s">
        <v>660</v>
      </c>
      <c r="T153" s="1425" t="s">
        <v>700</v>
      </c>
      <c r="U153" s="1348" t="s">
        <v>704</v>
      </c>
      <c r="V153" s="1612" t="s">
        <v>706</v>
      </c>
    </row>
    <row r="154" spans="1:149" s="43" customFormat="1" ht="31.5" customHeight="1" x14ac:dyDescent="0.2">
      <c r="A154" s="50"/>
      <c r="B154" s="46" t="s">
        <v>69</v>
      </c>
      <c r="C154" s="792" t="s">
        <v>674</v>
      </c>
      <c r="D154" s="793" t="s">
        <v>675</v>
      </c>
      <c r="E154" s="794" t="s">
        <v>676</v>
      </c>
      <c r="F154" s="795" t="s">
        <v>677</v>
      </c>
      <c r="G154" s="796" t="s">
        <v>678</v>
      </c>
      <c r="H154" s="797" t="s">
        <v>679</v>
      </c>
      <c r="I154" s="798" t="s">
        <v>680</v>
      </c>
      <c r="J154" s="799" t="s">
        <v>681</v>
      </c>
      <c r="K154" s="800" t="s">
        <v>682</v>
      </c>
      <c r="L154" s="801" t="s">
        <v>683</v>
      </c>
      <c r="M154" s="802" t="s">
        <v>684</v>
      </c>
      <c r="N154" s="803" t="s">
        <v>685</v>
      </c>
      <c r="O154" s="804" t="s">
        <v>686</v>
      </c>
      <c r="P154" s="805" t="s">
        <v>687</v>
      </c>
      <c r="Q154" s="806" t="s">
        <v>688</v>
      </c>
      <c r="R154" s="1346" t="s">
        <v>689</v>
      </c>
      <c r="S154" s="1421" t="s">
        <v>692</v>
      </c>
      <c r="T154" s="1426" t="s">
        <v>701</v>
      </c>
      <c r="U154" s="1379" t="s">
        <v>705</v>
      </c>
      <c r="V154" s="1638" t="s">
        <v>707</v>
      </c>
      <c r="W154" s="3"/>
      <c r="X154" s="3"/>
      <c r="Y154" s="3"/>
      <c r="Z154" s="3"/>
      <c r="AA154" s="3"/>
      <c r="AB154" s="3"/>
      <c r="AC154" s="3"/>
      <c r="AD154" s="3"/>
      <c r="AE154" s="3"/>
      <c r="AF154" s="3"/>
      <c r="AG154" s="3"/>
      <c r="AH154" s="3"/>
      <c r="AI154" s="3"/>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row>
    <row r="155" spans="1:149" s="25" customFormat="1" x14ac:dyDescent="0.2">
      <c r="A155" s="10"/>
      <c r="B155" s="101" t="s">
        <v>309</v>
      </c>
      <c r="C155" s="1242">
        <v>4.4590000000000005</v>
      </c>
      <c r="D155" s="1255">
        <v>4.2220000000000004</v>
      </c>
      <c r="E155" s="612" t="s">
        <v>10</v>
      </c>
      <c r="F155" s="612" t="s">
        <v>10</v>
      </c>
      <c r="G155" s="612" t="s">
        <v>10</v>
      </c>
      <c r="H155" s="1268">
        <v>4.4450000000000003</v>
      </c>
      <c r="I155" s="612" t="s">
        <v>10</v>
      </c>
      <c r="J155" s="612" t="s">
        <v>10</v>
      </c>
      <c r="K155" s="613" t="s">
        <v>10</v>
      </c>
      <c r="L155" s="611" t="s">
        <v>10</v>
      </c>
      <c r="M155" s="700" t="s">
        <v>10</v>
      </c>
      <c r="N155" s="718" t="s">
        <v>10</v>
      </c>
      <c r="O155" s="742" t="s">
        <v>10</v>
      </c>
      <c r="P155" s="769" t="s">
        <v>10</v>
      </c>
      <c r="Q155" s="769" t="s">
        <v>10</v>
      </c>
      <c r="R155" s="1349" t="s">
        <v>10</v>
      </c>
      <c r="S155" s="1436" t="s">
        <v>10</v>
      </c>
      <c r="T155" s="1436" t="s">
        <v>10</v>
      </c>
      <c r="U155" s="1349" t="s">
        <v>10</v>
      </c>
      <c r="V155" s="1712" t="s">
        <v>10</v>
      </c>
    </row>
    <row r="156" spans="1:149" s="25" customFormat="1" x14ac:dyDescent="0.2">
      <c r="A156" s="10"/>
      <c r="B156" s="102" t="s">
        <v>310</v>
      </c>
      <c r="C156" s="773" t="s">
        <v>10</v>
      </c>
      <c r="D156" s="773" t="s">
        <v>10</v>
      </c>
      <c r="E156" s="773" t="s">
        <v>10</v>
      </c>
      <c r="F156" s="773" t="s">
        <v>10</v>
      </c>
      <c r="G156" s="773" t="s">
        <v>10</v>
      </c>
      <c r="H156" s="773" t="s">
        <v>10</v>
      </c>
      <c r="I156" s="612" t="s">
        <v>10</v>
      </c>
      <c r="J156" s="612" t="s">
        <v>10</v>
      </c>
      <c r="K156" s="613" t="s">
        <v>10</v>
      </c>
      <c r="L156" s="611" t="s">
        <v>10</v>
      </c>
      <c r="M156" s="701" t="s">
        <v>10</v>
      </c>
      <c r="N156" s="719" t="s">
        <v>10</v>
      </c>
      <c r="O156" s="743" t="s">
        <v>10</v>
      </c>
      <c r="P156" s="770" t="s">
        <v>10</v>
      </c>
      <c r="Q156" s="785" t="s">
        <v>10</v>
      </c>
      <c r="R156" s="1350" t="s">
        <v>10</v>
      </c>
      <c r="S156" s="1440" t="s">
        <v>10</v>
      </c>
      <c r="T156" s="1440" t="s">
        <v>10</v>
      </c>
      <c r="U156" s="1350" t="s">
        <v>10</v>
      </c>
      <c r="V156" s="1713" t="s">
        <v>10</v>
      </c>
    </row>
    <row r="157" spans="1:149" s="25" customFormat="1" x14ac:dyDescent="0.2">
      <c r="A157" s="10"/>
      <c r="B157" s="102" t="s">
        <v>311</v>
      </c>
      <c r="C157" s="1243">
        <v>3.2930000000000001</v>
      </c>
      <c r="D157" s="1256">
        <v>3.4210000000000003</v>
      </c>
      <c r="E157" s="612" t="s">
        <v>10</v>
      </c>
      <c r="F157" s="612" t="s">
        <v>10</v>
      </c>
      <c r="G157" s="612" t="s">
        <v>10</v>
      </c>
      <c r="H157" s="1269">
        <v>3.3149999999999999</v>
      </c>
      <c r="I157" s="612" t="s">
        <v>10</v>
      </c>
      <c r="J157" s="612" t="s">
        <v>10</v>
      </c>
      <c r="K157" s="613" t="s">
        <v>10</v>
      </c>
      <c r="L157" s="611" t="s">
        <v>10</v>
      </c>
      <c r="M157" s="701" t="s">
        <v>10</v>
      </c>
      <c r="N157" s="719" t="s">
        <v>10</v>
      </c>
      <c r="O157" s="743" t="s">
        <v>10</v>
      </c>
      <c r="P157" s="770" t="s">
        <v>10</v>
      </c>
      <c r="Q157" s="785" t="s">
        <v>10</v>
      </c>
      <c r="R157" s="1350" t="s">
        <v>10</v>
      </c>
      <c r="S157" s="1440" t="s">
        <v>10</v>
      </c>
      <c r="T157" s="1440" t="s">
        <v>10</v>
      </c>
      <c r="U157" s="1350" t="s">
        <v>10</v>
      </c>
      <c r="V157" s="1713" t="s">
        <v>10</v>
      </c>
    </row>
    <row r="158" spans="1:149" s="25" customFormat="1" x14ac:dyDescent="0.2">
      <c r="A158" s="10"/>
      <c r="B158" s="102" t="s">
        <v>312</v>
      </c>
      <c r="C158" s="1244">
        <v>5.641</v>
      </c>
      <c r="D158" s="1257">
        <v>5.1760000000000002</v>
      </c>
      <c r="E158" s="612" t="s">
        <v>10</v>
      </c>
      <c r="F158" s="612" t="s">
        <v>10</v>
      </c>
      <c r="G158" s="612" t="s">
        <v>10</v>
      </c>
      <c r="H158" s="1270">
        <v>4.0129999999999999</v>
      </c>
      <c r="I158" s="612" t="s">
        <v>10</v>
      </c>
      <c r="J158" s="612" t="s">
        <v>10</v>
      </c>
      <c r="K158" s="613" t="s">
        <v>10</v>
      </c>
      <c r="L158" s="611" t="s">
        <v>10</v>
      </c>
      <c r="M158" s="701" t="s">
        <v>10</v>
      </c>
      <c r="N158" s="719" t="s">
        <v>10</v>
      </c>
      <c r="O158" s="743" t="s">
        <v>10</v>
      </c>
      <c r="P158" s="770" t="s">
        <v>10</v>
      </c>
      <c r="Q158" s="785" t="s">
        <v>10</v>
      </c>
      <c r="R158" s="1350" t="s">
        <v>10</v>
      </c>
      <c r="S158" s="1440" t="s">
        <v>10</v>
      </c>
      <c r="T158" s="1440" t="s">
        <v>10</v>
      </c>
      <c r="U158" s="1350" t="s">
        <v>10</v>
      </c>
      <c r="V158" s="1713" t="s">
        <v>10</v>
      </c>
    </row>
    <row r="159" spans="1:149" s="25" customFormat="1" x14ac:dyDescent="0.2">
      <c r="A159" s="10"/>
      <c r="B159" s="102" t="s">
        <v>313</v>
      </c>
      <c r="C159" s="1245">
        <v>3.3679999999999999</v>
      </c>
      <c r="D159" s="1258">
        <v>2.9729999999999999</v>
      </c>
      <c r="E159" s="612" t="s">
        <v>10</v>
      </c>
      <c r="F159" s="612" t="s">
        <v>10</v>
      </c>
      <c r="G159" s="612" t="s">
        <v>10</v>
      </c>
      <c r="H159" s="1271">
        <v>3.077</v>
      </c>
      <c r="I159" s="612" t="s">
        <v>10</v>
      </c>
      <c r="J159" s="612" t="s">
        <v>10</v>
      </c>
      <c r="K159" s="613" t="s">
        <v>10</v>
      </c>
      <c r="L159" s="611" t="s">
        <v>10</v>
      </c>
      <c r="M159" s="701" t="s">
        <v>10</v>
      </c>
      <c r="N159" s="719" t="s">
        <v>10</v>
      </c>
      <c r="O159" s="743" t="s">
        <v>10</v>
      </c>
      <c r="P159" s="770" t="s">
        <v>10</v>
      </c>
      <c r="Q159" s="785" t="s">
        <v>10</v>
      </c>
      <c r="R159" s="1350" t="s">
        <v>10</v>
      </c>
      <c r="S159" s="1440" t="s">
        <v>10</v>
      </c>
      <c r="T159" s="1440" t="s">
        <v>10</v>
      </c>
      <c r="U159" s="1350" t="s">
        <v>10</v>
      </c>
      <c r="V159" s="1713" t="s">
        <v>10</v>
      </c>
    </row>
    <row r="160" spans="1:149" s="25" customFormat="1" x14ac:dyDescent="0.2">
      <c r="A160" s="10"/>
      <c r="B160" s="102" t="s">
        <v>314</v>
      </c>
      <c r="C160" s="1246">
        <v>2.6270000000000002</v>
      </c>
      <c r="D160" s="1259">
        <v>3.3029999999999999</v>
      </c>
      <c r="E160" s="612" t="s">
        <v>10</v>
      </c>
      <c r="F160" s="612" t="s">
        <v>10</v>
      </c>
      <c r="G160" s="612" t="s">
        <v>10</v>
      </c>
      <c r="H160" s="1272">
        <v>3.2170000000000001</v>
      </c>
      <c r="I160" s="612" t="s">
        <v>10</v>
      </c>
      <c r="J160" s="612" t="s">
        <v>10</v>
      </c>
      <c r="K160" s="613" t="s">
        <v>10</v>
      </c>
      <c r="L160" s="611" t="s">
        <v>10</v>
      </c>
      <c r="M160" s="701" t="s">
        <v>10</v>
      </c>
      <c r="N160" s="719" t="s">
        <v>10</v>
      </c>
      <c r="O160" s="743" t="s">
        <v>10</v>
      </c>
      <c r="P160" s="770" t="s">
        <v>10</v>
      </c>
      <c r="Q160" s="785" t="s">
        <v>10</v>
      </c>
      <c r="R160" s="1350" t="s">
        <v>10</v>
      </c>
      <c r="S160" s="1440" t="s">
        <v>10</v>
      </c>
      <c r="T160" s="1440" t="s">
        <v>10</v>
      </c>
      <c r="U160" s="1350" t="s">
        <v>10</v>
      </c>
      <c r="V160" s="1713" t="s">
        <v>10</v>
      </c>
    </row>
    <row r="161" spans="1:149" s="25" customFormat="1" x14ac:dyDescent="0.2">
      <c r="A161" s="10"/>
      <c r="B161" s="102" t="s">
        <v>315</v>
      </c>
      <c r="C161" s="1247">
        <v>2.8879999999999999</v>
      </c>
      <c r="D161" s="1260">
        <v>1.85</v>
      </c>
      <c r="E161" s="612" t="s">
        <v>10</v>
      </c>
      <c r="F161" s="612" t="s">
        <v>10</v>
      </c>
      <c r="G161" s="612" t="s">
        <v>10</v>
      </c>
      <c r="H161" s="1273">
        <v>4.0010000000000003</v>
      </c>
      <c r="I161" s="612" t="s">
        <v>10</v>
      </c>
      <c r="J161" s="612" t="s">
        <v>10</v>
      </c>
      <c r="K161" s="613" t="s">
        <v>10</v>
      </c>
      <c r="L161" s="611" t="s">
        <v>10</v>
      </c>
      <c r="M161" s="701" t="s">
        <v>10</v>
      </c>
      <c r="N161" s="719" t="s">
        <v>10</v>
      </c>
      <c r="O161" s="743" t="s">
        <v>10</v>
      </c>
      <c r="P161" s="770" t="s">
        <v>10</v>
      </c>
      <c r="Q161" s="785" t="s">
        <v>10</v>
      </c>
      <c r="R161" s="1350" t="s">
        <v>10</v>
      </c>
      <c r="S161" s="1440" t="s">
        <v>10</v>
      </c>
      <c r="T161" s="1440" t="s">
        <v>10</v>
      </c>
      <c r="U161" s="1350" t="s">
        <v>10</v>
      </c>
      <c r="V161" s="1713" t="s">
        <v>10</v>
      </c>
    </row>
    <row r="162" spans="1:149" s="25" customFormat="1" x14ac:dyDescent="0.2">
      <c r="A162" s="10"/>
      <c r="B162" s="102" t="s">
        <v>316</v>
      </c>
      <c r="C162" s="773" t="s">
        <v>10</v>
      </c>
      <c r="D162" s="773" t="s">
        <v>10</v>
      </c>
      <c r="E162" s="773" t="s">
        <v>10</v>
      </c>
      <c r="F162" s="774" t="s">
        <v>10</v>
      </c>
      <c r="G162" s="775" t="s">
        <v>10</v>
      </c>
      <c r="H162" s="775" t="s">
        <v>10</v>
      </c>
      <c r="I162" s="775" t="s">
        <v>10</v>
      </c>
      <c r="J162" s="612" t="s">
        <v>10</v>
      </c>
      <c r="K162" s="613" t="s">
        <v>10</v>
      </c>
      <c r="L162" s="611" t="s">
        <v>10</v>
      </c>
      <c r="M162" s="701" t="s">
        <v>10</v>
      </c>
      <c r="N162" s="719" t="s">
        <v>10</v>
      </c>
      <c r="O162" s="743" t="s">
        <v>10</v>
      </c>
      <c r="P162" s="770" t="s">
        <v>10</v>
      </c>
      <c r="Q162" s="785" t="s">
        <v>10</v>
      </c>
      <c r="R162" s="1350" t="s">
        <v>10</v>
      </c>
      <c r="S162" s="1440" t="s">
        <v>10</v>
      </c>
      <c r="T162" s="1440" t="s">
        <v>10</v>
      </c>
      <c r="U162" s="1350" t="s">
        <v>10</v>
      </c>
      <c r="V162" s="1713" t="s">
        <v>10</v>
      </c>
    </row>
    <row r="163" spans="1:149" s="25" customFormat="1" x14ac:dyDescent="0.2">
      <c r="A163" s="10"/>
      <c r="B163" s="102" t="s">
        <v>317</v>
      </c>
      <c r="C163" s="1248">
        <v>1.788</v>
      </c>
      <c r="D163" s="1261">
        <v>2.6019999999999999</v>
      </c>
      <c r="E163" s="612" t="s">
        <v>10</v>
      </c>
      <c r="F163" s="612" t="s">
        <v>10</v>
      </c>
      <c r="G163" s="612" t="s">
        <v>10</v>
      </c>
      <c r="H163" s="1274">
        <v>2.4350000000000001</v>
      </c>
      <c r="I163" s="612" t="s">
        <v>10</v>
      </c>
      <c r="J163" s="612" t="s">
        <v>10</v>
      </c>
      <c r="K163" s="613" t="s">
        <v>10</v>
      </c>
      <c r="L163" s="611" t="s">
        <v>10</v>
      </c>
      <c r="M163" s="701" t="s">
        <v>10</v>
      </c>
      <c r="N163" s="719" t="s">
        <v>10</v>
      </c>
      <c r="O163" s="743" t="s">
        <v>10</v>
      </c>
      <c r="P163" s="770" t="s">
        <v>10</v>
      </c>
      <c r="Q163" s="785" t="s">
        <v>10</v>
      </c>
      <c r="R163" s="1350" t="s">
        <v>10</v>
      </c>
      <c r="S163" s="1440" t="s">
        <v>10</v>
      </c>
      <c r="T163" s="1440" t="s">
        <v>10</v>
      </c>
      <c r="U163" s="1350" t="s">
        <v>10</v>
      </c>
      <c r="V163" s="1713" t="s">
        <v>10</v>
      </c>
    </row>
    <row r="164" spans="1:149" s="25" customFormat="1" x14ac:dyDescent="0.2">
      <c r="A164" s="10"/>
      <c r="B164" s="102" t="s">
        <v>318</v>
      </c>
      <c r="C164" s="1249">
        <v>2.9390000000000001</v>
      </c>
      <c r="D164" s="1262">
        <v>3.2320000000000002</v>
      </c>
      <c r="E164" s="612" t="s">
        <v>10</v>
      </c>
      <c r="F164" s="612" t="s">
        <v>10</v>
      </c>
      <c r="G164" s="612" t="s">
        <v>10</v>
      </c>
      <c r="H164" s="1275">
        <v>3.86</v>
      </c>
      <c r="I164" s="612" t="s">
        <v>10</v>
      </c>
      <c r="J164" s="612" t="s">
        <v>10</v>
      </c>
      <c r="K164" s="613" t="s">
        <v>10</v>
      </c>
      <c r="L164" s="611" t="s">
        <v>10</v>
      </c>
      <c r="M164" s="701" t="s">
        <v>10</v>
      </c>
      <c r="N164" s="719" t="s">
        <v>10</v>
      </c>
      <c r="O164" s="743" t="s">
        <v>10</v>
      </c>
      <c r="P164" s="770" t="s">
        <v>10</v>
      </c>
      <c r="Q164" s="785" t="s">
        <v>10</v>
      </c>
      <c r="R164" s="1350" t="s">
        <v>10</v>
      </c>
      <c r="S164" s="1440" t="s">
        <v>10</v>
      </c>
      <c r="T164" s="1440" t="s">
        <v>10</v>
      </c>
      <c r="U164" s="1350" t="s">
        <v>10</v>
      </c>
      <c r="V164" s="1713" t="s">
        <v>10</v>
      </c>
    </row>
    <row r="165" spans="1:149" s="25" customFormat="1" x14ac:dyDescent="0.2">
      <c r="A165" s="10"/>
      <c r="B165" s="102" t="s">
        <v>319</v>
      </c>
      <c r="C165" s="1250">
        <v>2.5609999999999999</v>
      </c>
      <c r="D165" s="1263">
        <v>4.194</v>
      </c>
      <c r="E165" s="612" t="s">
        <v>10</v>
      </c>
      <c r="F165" s="612" t="s">
        <v>10</v>
      </c>
      <c r="G165" s="612" t="s">
        <v>10</v>
      </c>
      <c r="H165" s="1276">
        <v>2.4980000000000002</v>
      </c>
      <c r="I165" s="612" t="s">
        <v>10</v>
      </c>
      <c r="J165" s="612" t="s">
        <v>10</v>
      </c>
      <c r="K165" s="613" t="s">
        <v>10</v>
      </c>
      <c r="L165" s="611" t="s">
        <v>10</v>
      </c>
      <c r="M165" s="701" t="s">
        <v>10</v>
      </c>
      <c r="N165" s="719" t="s">
        <v>10</v>
      </c>
      <c r="O165" s="743" t="s">
        <v>10</v>
      </c>
      <c r="P165" s="770" t="s">
        <v>10</v>
      </c>
      <c r="Q165" s="785" t="s">
        <v>10</v>
      </c>
      <c r="R165" s="1350" t="s">
        <v>10</v>
      </c>
      <c r="S165" s="1440" t="s">
        <v>10</v>
      </c>
      <c r="T165" s="1440" t="s">
        <v>10</v>
      </c>
      <c r="U165" s="1350" t="s">
        <v>10</v>
      </c>
      <c r="V165" s="1713" t="s">
        <v>10</v>
      </c>
    </row>
    <row r="166" spans="1:149" s="25" customFormat="1" x14ac:dyDescent="0.2">
      <c r="A166" s="10"/>
      <c r="B166" s="102" t="s">
        <v>320</v>
      </c>
      <c r="C166" s="1251">
        <v>3.6619999999999999</v>
      </c>
      <c r="D166" s="1264">
        <v>3.2720000000000002</v>
      </c>
      <c r="E166" s="612" t="s">
        <v>10</v>
      </c>
      <c r="F166" s="612" t="s">
        <v>10</v>
      </c>
      <c r="G166" s="612" t="s">
        <v>10</v>
      </c>
      <c r="H166" s="1277">
        <v>3.472</v>
      </c>
      <c r="I166" s="612" t="s">
        <v>10</v>
      </c>
      <c r="J166" s="612" t="s">
        <v>10</v>
      </c>
      <c r="K166" s="613" t="s">
        <v>10</v>
      </c>
      <c r="L166" s="611" t="s">
        <v>10</v>
      </c>
      <c r="M166" s="701" t="s">
        <v>10</v>
      </c>
      <c r="N166" s="719" t="s">
        <v>10</v>
      </c>
      <c r="O166" s="743" t="s">
        <v>10</v>
      </c>
      <c r="P166" s="770" t="s">
        <v>10</v>
      </c>
      <c r="Q166" s="785" t="s">
        <v>10</v>
      </c>
      <c r="R166" s="1350" t="s">
        <v>10</v>
      </c>
      <c r="S166" s="1440" t="s">
        <v>10</v>
      </c>
      <c r="T166" s="1440" t="s">
        <v>10</v>
      </c>
      <c r="U166" s="1350" t="s">
        <v>10</v>
      </c>
      <c r="V166" s="1713" t="s">
        <v>10</v>
      </c>
    </row>
    <row r="167" spans="1:149" s="25" customFormat="1" x14ac:dyDescent="0.2">
      <c r="A167" s="10"/>
      <c r="B167" s="103" t="s">
        <v>321</v>
      </c>
      <c r="C167" s="1252">
        <v>2.94</v>
      </c>
      <c r="D167" s="1265">
        <v>3.5780000000000003</v>
      </c>
      <c r="E167" s="614" t="s">
        <v>10</v>
      </c>
      <c r="F167" s="614" t="s">
        <v>10</v>
      </c>
      <c r="G167" s="614" t="s">
        <v>10</v>
      </c>
      <c r="H167" s="1278">
        <v>3.3280000000000003</v>
      </c>
      <c r="I167" s="614" t="s">
        <v>10</v>
      </c>
      <c r="J167" s="614" t="s">
        <v>10</v>
      </c>
      <c r="K167" s="615" t="s">
        <v>10</v>
      </c>
      <c r="L167" s="616" t="s">
        <v>10</v>
      </c>
      <c r="M167" s="702" t="s">
        <v>10</v>
      </c>
      <c r="N167" s="720" t="s">
        <v>10</v>
      </c>
      <c r="O167" s="744" t="s">
        <v>10</v>
      </c>
      <c r="P167" s="771" t="s">
        <v>10</v>
      </c>
      <c r="Q167" s="786" t="s">
        <v>10</v>
      </c>
      <c r="R167" s="1350" t="s">
        <v>10</v>
      </c>
      <c r="S167" s="1440" t="s">
        <v>10</v>
      </c>
      <c r="T167" s="1440" t="s">
        <v>10</v>
      </c>
      <c r="U167" s="1350" t="s">
        <v>10</v>
      </c>
      <c r="V167" s="1713" t="s">
        <v>10</v>
      </c>
    </row>
    <row r="168" spans="1:149" s="25" customFormat="1" ht="31.5" customHeight="1" x14ac:dyDescent="0.2">
      <c r="A168" s="18"/>
      <c r="B168" s="53" t="s">
        <v>9</v>
      </c>
      <c r="C168" s="1253">
        <v>3.7309999999999999</v>
      </c>
      <c r="D168" s="1266">
        <v>3.9050000000000002</v>
      </c>
      <c r="E168" s="617" t="s">
        <v>10</v>
      </c>
      <c r="F168" s="617" t="s">
        <v>10</v>
      </c>
      <c r="G168" s="617" t="s">
        <v>10</v>
      </c>
      <c r="H168" s="1279">
        <v>3.5859999999999999</v>
      </c>
      <c r="I168" s="617" t="s">
        <v>10</v>
      </c>
      <c r="J168" s="617" t="s">
        <v>10</v>
      </c>
      <c r="K168" s="618" t="s">
        <v>10</v>
      </c>
      <c r="L168" s="619" t="s">
        <v>10</v>
      </c>
      <c r="M168" s="703" t="s">
        <v>10</v>
      </c>
      <c r="N168" s="721" t="s">
        <v>10</v>
      </c>
      <c r="O168" s="745" t="s">
        <v>10</v>
      </c>
      <c r="P168" s="772" t="s">
        <v>10</v>
      </c>
      <c r="Q168" s="787" t="s">
        <v>10</v>
      </c>
      <c r="R168" s="1352" t="s">
        <v>10</v>
      </c>
      <c r="S168" s="1441" t="s">
        <v>10</v>
      </c>
      <c r="T168" s="1441" t="s">
        <v>10</v>
      </c>
      <c r="U168" s="1352" t="s">
        <v>10</v>
      </c>
      <c r="V168" s="1769" t="s">
        <v>10</v>
      </c>
    </row>
    <row r="169" spans="1:149" s="25" customFormat="1" ht="3" customHeight="1" x14ac:dyDescent="0.2">
      <c r="A169" s="6"/>
      <c r="B169" s="24"/>
      <c r="C169" s="79"/>
      <c r="D169" s="80"/>
      <c r="E169" s="81"/>
      <c r="F169" s="14"/>
      <c r="H169" s="69"/>
      <c r="I169" s="72"/>
      <c r="J169" s="110"/>
      <c r="K169" s="120"/>
      <c r="L169" s="597"/>
      <c r="M169" s="692"/>
      <c r="N169" s="711"/>
      <c r="O169" s="733"/>
      <c r="P169" s="759"/>
      <c r="Q169" s="778"/>
      <c r="R169" s="690"/>
      <c r="S169" s="1345"/>
    </row>
    <row r="170" spans="1:149" s="43" customFormat="1" ht="63" customHeight="1" x14ac:dyDescent="0.2">
      <c r="A170" s="9"/>
      <c r="B170" s="1970" t="s">
        <v>277</v>
      </c>
      <c r="C170" s="1971"/>
      <c r="D170" s="1971"/>
      <c r="E170" s="1971"/>
      <c r="F170" s="1971"/>
      <c r="G170" s="1971"/>
      <c r="H170" s="1971"/>
      <c r="I170" s="1971"/>
      <c r="J170" s="1972"/>
      <c r="K170" s="1973"/>
      <c r="L170" s="1974"/>
      <c r="M170" s="1975"/>
      <c r="N170" s="1976"/>
      <c r="O170" s="1977"/>
      <c r="P170" s="1978"/>
      <c r="Q170" s="1979"/>
      <c r="R170" s="1980"/>
      <c r="S170" s="1343"/>
      <c r="T170" s="3"/>
      <c r="U170" s="3"/>
      <c r="V170" s="3"/>
      <c r="W170" s="3"/>
      <c r="X170" s="3"/>
      <c r="Y170" s="3"/>
      <c r="Z170" s="3"/>
      <c r="AA170" s="3"/>
      <c r="AB170" s="3"/>
      <c r="AC170" s="3"/>
      <c r="AD170" s="3"/>
      <c r="AE170" s="3"/>
      <c r="AF170" s="3"/>
      <c r="AG170" s="3"/>
      <c r="AH170" s="3"/>
      <c r="AI170" s="3"/>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row>
    <row r="171" spans="1:149" s="25" customFormat="1" x14ac:dyDescent="0.2">
      <c r="B171" s="59"/>
      <c r="C171" s="59"/>
      <c r="D171" s="59"/>
      <c r="E171" s="59"/>
      <c r="F171" s="59"/>
      <c r="G171" s="59"/>
      <c r="H171" s="70"/>
      <c r="I171" s="73"/>
      <c r="J171" s="111"/>
      <c r="K171" s="121"/>
      <c r="L171" s="598"/>
      <c r="M171" s="693"/>
      <c r="N171" s="712"/>
      <c r="O171" s="734"/>
      <c r="P171" s="760"/>
      <c r="Q171" s="779"/>
      <c r="R171" s="691"/>
      <c r="S171" s="1345"/>
    </row>
    <row r="172" spans="1:149" s="25" customFormat="1" ht="63" customHeight="1" x14ac:dyDescent="0.2">
      <c r="A172" s="1360" t="s">
        <v>272</v>
      </c>
      <c r="B172" s="1959" t="s">
        <v>278</v>
      </c>
      <c r="C172" s="1960"/>
      <c r="D172" s="1960"/>
      <c r="E172" s="1960"/>
      <c r="F172" s="1960"/>
      <c r="G172" s="1960"/>
      <c r="H172" s="1960"/>
      <c r="I172" s="1960"/>
      <c r="J172" s="1961"/>
      <c r="K172" s="1962"/>
      <c r="L172" s="1963"/>
      <c r="M172" s="1964"/>
      <c r="N172" s="1965"/>
      <c r="O172" s="1966"/>
      <c r="P172" s="1967"/>
      <c r="Q172" s="1968"/>
      <c r="R172" s="1960"/>
      <c r="S172" s="1361"/>
      <c r="T172" s="1361"/>
      <c r="U172" s="1361"/>
      <c r="V172" s="1768"/>
    </row>
    <row r="173" spans="1:149" s="25" customFormat="1" ht="63" customHeight="1" x14ac:dyDescent="0.2">
      <c r="A173" s="63"/>
      <c r="B173" s="48" t="s">
        <v>68</v>
      </c>
      <c r="C173" s="1280" t="s">
        <v>6</v>
      </c>
      <c r="D173" s="1288" t="s">
        <v>7</v>
      </c>
      <c r="E173" s="604" t="s">
        <v>8</v>
      </c>
      <c r="F173" s="605" t="s">
        <v>140</v>
      </c>
      <c r="G173" s="606" t="s">
        <v>179</v>
      </c>
      <c r="H173" s="1296" t="s">
        <v>224</v>
      </c>
      <c r="I173" s="607" t="s">
        <v>235</v>
      </c>
      <c r="J173" s="608" t="s">
        <v>288</v>
      </c>
      <c r="K173" s="609" t="s">
        <v>323</v>
      </c>
      <c r="L173" s="610" t="s">
        <v>335</v>
      </c>
      <c r="M173" s="683" t="s">
        <v>386</v>
      </c>
      <c r="N173" s="713" t="s">
        <v>410</v>
      </c>
      <c r="O173" s="746" t="s">
        <v>425</v>
      </c>
      <c r="P173" s="761" t="s">
        <v>458</v>
      </c>
      <c r="Q173" s="788" t="s">
        <v>600</v>
      </c>
      <c r="R173" s="1348" t="s">
        <v>653</v>
      </c>
      <c r="S173" s="1418" t="s">
        <v>660</v>
      </c>
      <c r="T173" s="1425" t="s">
        <v>700</v>
      </c>
      <c r="U173" s="1418" t="s">
        <v>704</v>
      </c>
      <c r="V173" s="1612" t="s">
        <v>706</v>
      </c>
    </row>
    <row r="174" spans="1:149" s="43" customFormat="1" ht="31.5" customHeight="1" x14ac:dyDescent="0.2">
      <c r="A174" s="50"/>
      <c r="B174" s="46" t="s">
        <v>69</v>
      </c>
      <c r="C174" s="792" t="s">
        <v>674</v>
      </c>
      <c r="D174" s="793" t="s">
        <v>675</v>
      </c>
      <c r="E174" s="794" t="s">
        <v>676</v>
      </c>
      <c r="F174" s="795" t="s">
        <v>677</v>
      </c>
      <c r="G174" s="796" t="s">
        <v>678</v>
      </c>
      <c r="H174" s="797" t="s">
        <v>679</v>
      </c>
      <c r="I174" s="798" t="s">
        <v>680</v>
      </c>
      <c r="J174" s="799" t="s">
        <v>681</v>
      </c>
      <c r="K174" s="800" t="s">
        <v>682</v>
      </c>
      <c r="L174" s="801" t="s">
        <v>683</v>
      </c>
      <c r="M174" s="802" t="s">
        <v>684</v>
      </c>
      <c r="N174" s="803" t="s">
        <v>685</v>
      </c>
      <c r="O174" s="804" t="s">
        <v>686</v>
      </c>
      <c r="P174" s="805" t="s">
        <v>687</v>
      </c>
      <c r="Q174" s="806" t="s">
        <v>688</v>
      </c>
      <c r="R174" s="1346" t="s">
        <v>689</v>
      </c>
      <c r="S174" s="1421" t="s">
        <v>692</v>
      </c>
      <c r="T174" s="1426" t="s">
        <v>701</v>
      </c>
      <c r="U174" s="1421" t="s">
        <v>705</v>
      </c>
      <c r="V174" s="1638" t="s">
        <v>707</v>
      </c>
      <c r="W174" s="3"/>
      <c r="X174" s="3"/>
      <c r="Y174" s="3"/>
      <c r="Z174" s="3"/>
      <c r="AA174" s="3"/>
      <c r="AB174" s="3"/>
      <c r="AC174" s="3"/>
      <c r="AD174" s="3"/>
      <c r="AE174" s="3"/>
      <c r="AF174" s="3"/>
      <c r="AG174" s="3"/>
      <c r="AH174" s="3"/>
      <c r="AI174" s="3"/>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row>
    <row r="175" spans="1:149" s="25" customFormat="1" x14ac:dyDescent="0.2">
      <c r="A175" s="52"/>
      <c r="B175" s="620" t="s">
        <v>117</v>
      </c>
      <c r="C175" s="1281">
        <v>3.4729999999999999</v>
      </c>
      <c r="D175" s="1289">
        <v>3.0670000000000002</v>
      </c>
      <c r="E175" s="621" t="s">
        <v>10</v>
      </c>
      <c r="F175" s="621" t="s">
        <v>10</v>
      </c>
      <c r="G175" s="622" t="s">
        <v>10</v>
      </c>
      <c r="H175" s="1297">
        <v>3.3930000000000002</v>
      </c>
      <c r="I175" s="623" t="s">
        <v>10</v>
      </c>
      <c r="J175" s="112" t="s">
        <v>10</v>
      </c>
      <c r="K175" s="122" t="s">
        <v>10</v>
      </c>
      <c r="L175" s="600" t="s">
        <v>10</v>
      </c>
      <c r="M175" s="700" t="s">
        <v>10</v>
      </c>
      <c r="N175" s="718" t="s">
        <v>10</v>
      </c>
      <c r="O175" s="742" t="s">
        <v>10</v>
      </c>
      <c r="P175" s="769" t="s">
        <v>10</v>
      </c>
      <c r="Q175" s="769" t="s">
        <v>10</v>
      </c>
      <c r="R175" s="1349" t="s">
        <v>10</v>
      </c>
      <c r="S175" s="1436" t="s">
        <v>10</v>
      </c>
      <c r="T175" s="1436" t="s">
        <v>10</v>
      </c>
      <c r="U175" s="1436" t="s">
        <v>10</v>
      </c>
      <c r="V175" s="1712" t="s">
        <v>10</v>
      </c>
    </row>
    <row r="176" spans="1:149" s="25" customFormat="1" x14ac:dyDescent="0.2">
      <c r="A176" s="51"/>
      <c r="B176" s="620" t="s">
        <v>132</v>
      </c>
      <c r="C176" s="1282">
        <v>19.686</v>
      </c>
      <c r="D176" s="1290">
        <v>19.856999999999999</v>
      </c>
      <c r="E176" s="624" t="s">
        <v>10</v>
      </c>
      <c r="F176" s="624" t="s">
        <v>10</v>
      </c>
      <c r="G176" s="625" t="s">
        <v>10</v>
      </c>
      <c r="H176" s="1298">
        <v>22.091999999999999</v>
      </c>
      <c r="I176" s="623" t="s">
        <v>10</v>
      </c>
      <c r="J176" s="112" t="s">
        <v>10</v>
      </c>
      <c r="K176" s="122" t="s">
        <v>10</v>
      </c>
      <c r="L176" s="600" t="s">
        <v>10</v>
      </c>
      <c r="M176" s="701" t="s">
        <v>10</v>
      </c>
      <c r="N176" s="719" t="s">
        <v>10</v>
      </c>
      <c r="O176" s="743" t="s">
        <v>10</v>
      </c>
      <c r="P176" s="770" t="s">
        <v>10</v>
      </c>
      <c r="Q176" s="785" t="s">
        <v>10</v>
      </c>
      <c r="R176" s="1350" t="s">
        <v>10</v>
      </c>
      <c r="S176" s="1437" t="s">
        <v>10</v>
      </c>
      <c r="T176" s="1437" t="s">
        <v>10</v>
      </c>
      <c r="U176" s="1437" t="s">
        <v>10</v>
      </c>
      <c r="V176" s="1713" t="s">
        <v>10</v>
      </c>
    </row>
    <row r="177" spans="1:149" s="25" customFormat="1" x14ac:dyDescent="0.2">
      <c r="A177" s="51"/>
      <c r="B177" s="620" t="s">
        <v>133</v>
      </c>
      <c r="C177" s="1283">
        <v>42.012999999999998</v>
      </c>
      <c r="D177" s="1291">
        <v>40.919000000000004</v>
      </c>
      <c r="E177" s="626" t="s">
        <v>10</v>
      </c>
      <c r="F177" s="626" t="s">
        <v>10</v>
      </c>
      <c r="G177" s="627" t="s">
        <v>10</v>
      </c>
      <c r="H177" s="1299">
        <v>42.613</v>
      </c>
      <c r="I177" s="623" t="s">
        <v>10</v>
      </c>
      <c r="J177" s="112" t="s">
        <v>10</v>
      </c>
      <c r="K177" s="122" t="s">
        <v>10</v>
      </c>
      <c r="L177" s="600" t="s">
        <v>10</v>
      </c>
      <c r="M177" s="701" t="s">
        <v>10</v>
      </c>
      <c r="N177" s="719" t="s">
        <v>10</v>
      </c>
      <c r="O177" s="743" t="s">
        <v>10</v>
      </c>
      <c r="P177" s="770" t="s">
        <v>10</v>
      </c>
      <c r="Q177" s="785" t="s">
        <v>10</v>
      </c>
      <c r="R177" s="1350" t="s">
        <v>10</v>
      </c>
      <c r="S177" s="1437" t="s">
        <v>10</v>
      </c>
      <c r="T177" s="1437" t="s">
        <v>10</v>
      </c>
      <c r="U177" s="1437" t="s">
        <v>10</v>
      </c>
      <c r="V177" s="1713" t="s">
        <v>10</v>
      </c>
    </row>
    <row r="178" spans="1:149" s="25" customFormat="1" x14ac:dyDescent="0.2">
      <c r="A178" s="51"/>
      <c r="B178" s="620" t="s">
        <v>134</v>
      </c>
      <c r="C178" s="1284">
        <v>19.044</v>
      </c>
      <c r="D178" s="1292">
        <v>21.641999999999999</v>
      </c>
      <c r="E178" s="628" t="s">
        <v>10</v>
      </c>
      <c r="F178" s="628" t="s">
        <v>10</v>
      </c>
      <c r="G178" s="629" t="s">
        <v>10</v>
      </c>
      <c r="H178" s="1300">
        <v>20.399000000000001</v>
      </c>
      <c r="I178" s="623" t="s">
        <v>10</v>
      </c>
      <c r="J178" s="112" t="s">
        <v>10</v>
      </c>
      <c r="K178" s="122" t="s">
        <v>10</v>
      </c>
      <c r="L178" s="600" t="s">
        <v>10</v>
      </c>
      <c r="M178" s="701" t="s">
        <v>10</v>
      </c>
      <c r="N178" s="719" t="s">
        <v>10</v>
      </c>
      <c r="O178" s="743" t="s">
        <v>10</v>
      </c>
      <c r="P178" s="770" t="s">
        <v>10</v>
      </c>
      <c r="Q178" s="785" t="s">
        <v>10</v>
      </c>
      <c r="R178" s="1350" t="s">
        <v>10</v>
      </c>
      <c r="S178" s="1437" t="s">
        <v>10</v>
      </c>
      <c r="T178" s="1437" t="s">
        <v>10</v>
      </c>
      <c r="U178" s="1437" t="s">
        <v>10</v>
      </c>
      <c r="V178" s="1713" t="s">
        <v>10</v>
      </c>
    </row>
    <row r="179" spans="1:149" s="25" customFormat="1" x14ac:dyDescent="0.2">
      <c r="A179" s="57"/>
      <c r="B179" s="620" t="s">
        <v>130</v>
      </c>
      <c r="C179" s="1285">
        <v>6.3360000000000003</v>
      </c>
      <c r="D179" s="1293">
        <v>5.8070000000000004</v>
      </c>
      <c r="E179" s="630" t="s">
        <v>10</v>
      </c>
      <c r="F179" s="630" t="s">
        <v>10</v>
      </c>
      <c r="G179" s="631" t="s">
        <v>10</v>
      </c>
      <c r="H179" s="1301">
        <v>5.1210000000000004</v>
      </c>
      <c r="I179" s="623" t="s">
        <v>10</v>
      </c>
      <c r="J179" s="112" t="s">
        <v>10</v>
      </c>
      <c r="K179" s="122" t="s">
        <v>10</v>
      </c>
      <c r="L179" s="600" t="s">
        <v>10</v>
      </c>
      <c r="M179" s="701" t="s">
        <v>10</v>
      </c>
      <c r="N179" s="719" t="s">
        <v>10</v>
      </c>
      <c r="O179" s="743" t="s">
        <v>10</v>
      </c>
      <c r="P179" s="770" t="s">
        <v>10</v>
      </c>
      <c r="Q179" s="785" t="s">
        <v>10</v>
      </c>
      <c r="R179" s="1350" t="s">
        <v>10</v>
      </c>
      <c r="S179" s="1437" t="s">
        <v>10</v>
      </c>
      <c r="T179" s="1437" t="s">
        <v>10</v>
      </c>
      <c r="U179" s="1437" t="s">
        <v>10</v>
      </c>
      <c r="V179" s="1713" t="s">
        <v>10</v>
      </c>
    </row>
    <row r="180" spans="1:149" x14ac:dyDescent="0.2">
      <c r="A180" s="51"/>
      <c r="B180" s="620" t="s">
        <v>131</v>
      </c>
      <c r="C180" s="1286">
        <v>2.548</v>
      </c>
      <c r="D180" s="1294">
        <v>2.4250000000000003</v>
      </c>
      <c r="E180" s="632" t="s">
        <v>10</v>
      </c>
      <c r="F180" s="632" t="s">
        <v>10</v>
      </c>
      <c r="G180" s="633" t="s">
        <v>10</v>
      </c>
      <c r="H180" s="1302">
        <v>1.724</v>
      </c>
      <c r="I180" s="623" t="s">
        <v>10</v>
      </c>
      <c r="J180" s="112" t="s">
        <v>10</v>
      </c>
      <c r="K180" s="122" t="s">
        <v>10</v>
      </c>
      <c r="L180" s="600" t="s">
        <v>10</v>
      </c>
      <c r="M180" s="701" t="s">
        <v>10</v>
      </c>
      <c r="N180" s="719" t="s">
        <v>10</v>
      </c>
      <c r="O180" s="743" t="s">
        <v>10</v>
      </c>
      <c r="P180" s="770" t="s">
        <v>10</v>
      </c>
      <c r="Q180" s="785" t="s">
        <v>10</v>
      </c>
      <c r="R180" s="1350" t="s">
        <v>10</v>
      </c>
      <c r="S180" s="1437" t="s">
        <v>10</v>
      </c>
      <c r="T180" s="1437" t="s">
        <v>10</v>
      </c>
      <c r="U180" s="1437" t="s">
        <v>10</v>
      </c>
      <c r="V180" s="1713" t="s">
        <v>10</v>
      </c>
    </row>
    <row r="181" spans="1:149" x14ac:dyDescent="0.2">
      <c r="A181" s="51"/>
      <c r="B181" s="634" t="s">
        <v>3</v>
      </c>
      <c r="C181" s="1287">
        <v>6.9</v>
      </c>
      <c r="D181" s="1295">
        <v>6.2830000000000004</v>
      </c>
      <c r="E181" s="635" t="s">
        <v>10</v>
      </c>
      <c r="F181" s="635" t="s">
        <v>10</v>
      </c>
      <c r="G181" s="636" t="s">
        <v>10</v>
      </c>
      <c r="H181" s="1303">
        <v>4.6580000000000004</v>
      </c>
      <c r="I181" s="637" t="s">
        <v>10</v>
      </c>
      <c r="J181" s="113" t="s">
        <v>10</v>
      </c>
      <c r="K181" s="123" t="s">
        <v>10</v>
      </c>
      <c r="L181" s="601" t="s">
        <v>10</v>
      </c>
      <c r="M181" s="702" t="s">
        <v>10</v>
      </c>
      <c r="N181" s="720" t="s">
        <v>10</v>
      </c>
      <c r="O181" s="744" t="s">
        <v>10</v>
      </c>
      <c r="P181" s="771" t="s">
        <v>10</v>
      </c>
      <c r="Q181" s="786" t="s">
        <v>10</v>
      </c>
      <c r="R181" s="1351" t="s">
        <v>10</v>
      </c>
      <c r="S181" s="1438" t="s">
        <v>10</v>
      </c>
      <c r="T181" s="1438" t="s">
        <v>10</v>
      </c>
      <c r="U181" s="1438" t="s">
        <v>10</v>
      </c>
      <c r="V181" s="1714" t="s">
        <v>10</v>
      </c>
    </row>
    <row r="182" spans="1:149" s="25" customFormat="1" ht="3" customHeight="1" x14ac:dyDescent="0.2">
      <c r="A182" s="6"/>
      <c r="B182" s="24"/>
      <c r="C182" s="79"/>
      <c r="D182" s="80"/>
      <c r="E182" s="81"/>
      <c r="F182" s="14"/>
      <c r="H182" s="69"/>
      <c r="I182" s="72"/>
      <c r="J182" s="110"/>
      <c r="K182" s="120"/>
      <c r="L182" s="597"/>
      <c r="M182" s="692"/>
      <c r="N182" s="711"/>
      <c r="O182" s="733"/>
      <c r="P182" s="759"/>
      <c r="Q182" s="778"/>
      <c r="R182" s="690"/>
      <c r="S182" s="1345"/>
      <c r="V182" s="1439"/>
    </row>
    <row r="183" spans="1:149" s="43" customFormat="1" ht="63" customHeight="1" x14ac:dyDescent="0.2">
      <c r="A183" s="9"/>
      <c r="B183" s="1956" t="s">
        <v>280</v>
      </c>
      <c r="C183" s="1957"/>
      <c r="D183" s="1957"/>
      <c r="E183" s="1957"/>
      <c r="F183" s="1957"/>
      <c r="G183" s="1957"/>
      <c r="H183" s="1957"/>
      <c r="I183" s="1957"/>
      <c r="J183" s="1957"/>
      <c r="K183" s="1957"/>
      <c r="L183" s="1957"/>
      <c r="M183" s="1957"/>
      <c r="N183" s="1957"/>
      <c r="O183" s="1957"/>
      <c r="P183" s="1957"/>
      <c r="Q183" s="1957"/>
      <c r="R183" s="1957"/>
      <c r="S183" s="1958"/>
      <c r="T183" s="3"/>
      <c r="U183" s="3"/>
      <c r="V183" s="3"/>
      <c r="W183" s="3"/>
      <c r="X183" s="3"/>
      <c r="Y183" s="3"/>
      <c r="Z183" s="3"/>
      <c r="AA183" s="3"/>
      <c r="AB183" s="3"/>
      <c r="AC183" s="3"/>
      <c r="AD183" s="3"/>
      <c r="AE183" s="3"/>
      <c r="AF183" s="3"/>
      <c r="AG183" s="3"/>
      <c r="AH183" s="3"/>
      <c r="AI183" s="3"/>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row>
    <row r="184" spans="1:149" x14ac:dyDescent="0.2">
      <c r="B184" s="59"/>
      <c r="C184" s="59"/>
      <c r="D184" s="59"/>
      <c r="E184" s="59"/>
      <c r="F184" s="59"/>
      <c r="G184" s="59"/>
      <c r="H184" s="70"/>
      <c r="I184" s="73"/>
      <c r="J184" s="111"/>
      <c r="K184" s="121"/>
      <c r="L184" s="598"/>
      <c r="M184" s="693"/>
      <c r="N184" s="712"/>
      <c r="O184" s="734"/>
      <c r="P184" s="760"/>
      <c r="Q184" s="779"/>
      <c r="R184" s="691"/>
    </row>
    <row r="185" spans="1:149" s="25" customFormat="1" ht="63" customHeight="1" x14ac:dyDescent="0.2">
      <c r="A185" s="1360" t="s">
        <v>273</v>
      </c>
      <c r="B185" s="1959" t="s">
        <v>271</v>
      </c>
      <c r="C185" s="1960"/>
      <c r="D185" s="1960"/>
      <c r="E185" s="1960"/>
      <c r="F185" s="1960"/>
      <c r="G185" s="1960"/>
      <c r="H185" s="1960"/>
      <c r="I185" s="1960"/>
      <c r="J185" s="1961"/>
      <c r="K185" s="1962"/>
      <c r="L185" s="1963"/>
      <c r="M185" s="1964"/>
      <c r="N185" s="1965"/>
      <c r="O185" s="1966"/>
      <c r="P185" s="1967"/>
      <c r="Q185" s="1968"/>
      <c r="R185" s="1960"/>
      <c r="S185" s="1361"/>
      <c r="T185" s="1361"/>
      <c r="U185" s="1361"/>
      <c r="V185" s="1768"/>
    </row>
    <row r="186" spans="1:149" s="25" customFormat="1" ht="63" customHeight="1" x14ac:dyDescent="0.2">
      <c r="A186" s="63"/>
      <c r="B186" s="48" t="s">
        <v>68</v>
      </c>
      <c r="C186" s="1304" t="s">
        <v>6</v>
      </c>
      <c r="D186" s="1317" t="s">
        <v>7</v>
      </c>
      <c r="E186" s="604" t="s">
        <v>8</v>
      </c>
      <c r="F186" s="605" t="s">
        <v>140</v>
      </c>
      <c r="G186" s="606" t="s">
        <v>179</v>
      </c>
      <c r="H186" s="1330" t="s">
        <v>224</v>
      </c>
      <c r="I186" s="607" t="s">
        <v>235</v>
      </c>
      <c r="J186" s="608" t="s">
        <v>288</v>
      </c>
      <c r="K186" s="609" t="s">
        <v>323</v>
      </c>
      <c r="L186" s="610" t="s">
        <v>335</v>
      </c>
      <c r="M186" s="683" t="s">
        <v>386</v>
      </c>
      <c r="N186" s="713" t="s">
        <v>410</v>
      </c>
      <c r="O186" s="746" t="s">
        <v>425</v>
      </c>
      <c r="P186" s="761" t="s">
        <v>458</v>
      </c>
      <c r="Q186" s="788" t="s">
        <v>600</v>
      </c>
      <c r="R186" s="1348" t="s">
        <v>653</v>
      </c>
      <c r="S186" s="1418" t="s">
        <v>660</v>
      </c>
      <c r="T186" s="1425" t="s">
        <v>700</v>
      </c>
      <c r="U186" s="1348" t="s">
        <v>704</v>
      </c>
      <c r="V186" s="1612" t="s">
        <v>706</v>
      </c>
    </row>
    <row r="187" spans="1:149" s="43" customFormat="1" ht="31.5" customHeight="1" x14ac:dyDescent="0.2">
      <c r="A187" s="50"/>
      <c r="B187" s="46" t="s">
        <v>69</v>
      </c>
      <c r="C187" s="792" t="s">
        <v>674</v>
      </c>
      <c r="D187" s="793" t="s">
        <v>675</v>
      </c>
      <c r="E187" s="794" t="s">
        <v>676</v>
      </c>
      <c r="F187" s="795" t="s">
        <v>677</v>
      </c>
      <c r="G187" s="796" t="s">
        <v>678</v>
      </c>
      <c r="H187" s="797" t="s">
        <v>679</v>
      </c>
      <c r="I187" s="798" t="s">
        <v>680</v>
      </c>
      <c r="J187" s="799" t="s">
        <v>681</v>
      </c>
      <c r="K187" s="800" t="s">
        <v>682</v>
      </c>
      <c r="L187" s="801" t="s">
        <v>683</v>
      </c>
      <c r="M187" s="802" t="s">
        <v>684</v>
      </c>
      <c r="N187" s="803" t="s">
        <v>685</v>
      </c>
      <c r="O187" s="804" t="s">
        <v>686</v>
      </c>
      <c r="P187" s="805" t="s">
        <v>687</v>
      </c>
      <c r="Q187" s="806" t="s">
        <v>688</v>
      </c>
      <c r="R187" s="1346" t="s">
        <v>689</v>
      </c>
      <c r="S187" s="1421" t="s">
        <v>692</v>
      </c>
      <c r="T187" s="1432" t="s">
        <v>701</v>
      </c>
      <c r="U187" s="1379" t="s">
        <v>705</v>
      </c>
      <c r="V187" s="1638" t="s">
        <v>707</v>
      </c>
      <c r="W187" s="3"/>
      <c r="X187" s="3"/>
      <c r="Y187" s="3"/>
      <c r="Z187" s="3"/>
      <c r="AA187" s="3"/>
      <c r="AB187" s="3"/>
      <c r="AC187" s="3"/>
      <c r="AD187" s="3"/>
      <c r="AE187" s="3"/>
      <c r="AF187" s="3"/>
      <c r="AG187" s="3"/>
      <c r="AH187" s="3"/>
      <c r="AI187" s="3"/>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row>
    <row r="188" spans="1:149" x14ac:dyDescent="0.2">
      <c r="A188" s="10"/>
      <c r="B188" s="101" t="s">
        <v>309</v>
      </c>
      <c r="C188" s="1305">
        <v>3.8069999999999999</v>
      </c>
      <c r="D188" s="1318">
        <v>3.1059999999999999</v>
      </c>
      <c r="E188" s="612" t="s">
        <v>10</v>
      </c>
      <c r="F188" s="612" t="s">
        <v>10</v>
      </c>
      <c r="G188" s="612" t="s">
        <v>10</v>
      </c>
      <c r="H188" s="1331">
        <v>2.952</v>
      </c>
      <c r="I188" s="612" t="s">
        <v>10</v>
      </c>
      <c r="J188" s="612" t="s">
        <v>10</v>
      </c>
      <c r="K188" s="613" t="s">
        <v>10</v>
      </c>
      <c r="L188" s="611" t="s">
        <v>10</v>
      </c>
      <c r="M188" s="700" t="s">
        <v>10</v>
      </c>
      <c r="N188" s="718" t="s">
        <v>10</v>
      </c>
      <c r="O188" s="742" t="s">
        <v>10</v>
      </c>
      <c r="P188" s="769" t="s">
        <v>10</v>
      </c>
      <c r="Q188" s="769" t="s">
        <v>10</v>
      </c>
      <c r="R188" s="1349" t="s">
        <v>10</v>
      </c>
      <c r="S188" s="1436" t="s">
        <v>10</v>
      </c>
      <c r="T188" s="1437" t="s">
        <v>10</v>
      </c>
      <c r="U188" s="1349" t="s">
        <v>10</v>
      </c>
      <c r="V188" s="1712" t="s">
        <v>10</v>
      </c>
    </row>
    <row r="189" spans="1:149" x14ac:dyDescent="0.2">
      <c r="A189" s="10"/>
      <c r="B189" s="102" t="s">
        <v>310</v>
      </c>
      <c r="C189" s="773" t="s">
        <v>10</v>
      </c>
      <c r="D189" s="773" t="s">
        <v>10</v>
      </c>
      <c r="E189" s="773" t="s">
        <v>10</v>
      </c>
      <c r="F189" s="774" t="s">
        <v>10</v>
      </c>
      <c r="G189" s="775" t="s">
        <v>10</v>
      </c>
      <c r="H189" s="775" t="s">
        <v>10</v>
      </c>
      <c r="I189" s="775" t="s">
        <v>10</v>
      </c>
      <c r="J189" s="775" t="s">
        <v>10</v>
      </c>
      <c r="K189" s="613" t="s">
        <v>10</v>
      </c>
      <c r="L189" s="611" t="s">
        <v>10</v>
      </c>
      <c r="M189" s="701" t="s">
        <v>10</v>
      </c>
      <c r="N189" s="719" t="s">
        <v>10</v>
      </c>
      <c r="O189" s="743" t="s">
        <v>10</v>
      </c>
      <c r="P189" s="770" t="s">
        <v>10</v>
      </c>
      <c r="Q189" s="785" t="s">
        <v>10</v>
      </c>
      <c r="R189" s="1350" t="s">
        <v>10</v>
      </c>
      <c r="S189" s="1440" t="s">
        <v>10</v>
      </c>
      <c r="T189" s="1437" t="s">
        <v>10</v>
      </c>
      <c r="U189" s="1350" t="s">
        <v>10</v>
      </c>
      <c r="V189" s="1713" t="s">
        <v>10</v>
      </c>
    </row>
    <row r="190" spans="1:149" x14ac:dyDescent="0.2">
      <c r="A190" s="10"/>
      <c r="B190" s="102" t="s">
        <v>311</v>
      </c>
      <c r="C190" s="1306">
        <v>3.6230000000000002</v>
      </c>
      <c r="D190" s="1319">
        <v>3.226</v>
      </c>
      <c r="E190" s="612" t="s">
        <v>10</v>
      </c>
      <c r="F190" s="612" t="s">
        <v>10</v>
      </c>
      <c r="G190" s="612" t="s">
        <v>10</v>
      </c>
      <c r="H190" s="1332">
        <v>3.3330000000000002</v>
      </c>
      <c r="I190" s="612" t="s">
        <v>10</v>
      </c>
      <c r="J190" s="612" t="s">
        <v>10</v>
      </c>
      <c r="K190" s="613" t="s">
        <v>10</v>
      </c>
      <c r="L190" s="611" t="s">
        <v>10</v>
      </c>
      <c r="M190" s="701" t="s">
        <v>10</v>
      </c>
      <c r="N190" s="719" t="s">
        <v>10</v>
      </c>
      <c r="O190" s="743" t="s">
        <v>10</v>
      </c>
      <c r="P190" s="770" t="s">
        <v>10</v>
      </c>
      <c r="Q190" s="785" t="s">
        <v>10</v>
      </c>
      <c r="R190" s="1350" t="s">
        <v>10</v>
      </c>
      <c r="S190" s="1440" t="s">
        <v>10</v>
      </c>
      <c r="T190" s="1437" t="s">
        <v>10</v>
      </c>
      <c r="U190" s="1350" t="s">
        <v>10</v>
      </c>
      <c r="V190" s="1713" t="s">
        <v>10</v>
      </c>
    </row>
    <row r="191" spans="1:149" x14ac:dyDescent="0.2">
      <c r="A191" s="10"/>
      <c r="B191" s="102" t="s">
        <v>312</v>
      </c>
      <c r="C191" s="1307">
        <v>4.1020000000000003</v>
      </c>
      <c r="D191" s="1320">
        <v>4.1139999999999999</v>
      </c>
      <c r="E191" s="612" t="s">
        <v>10</v>
      </c>
      <c r="F191" s="612" t="s">
        <v>10</v>
      </c>
      <c r="G191" s="612" t="s">
        <v>10</v>
      </c>
      <c r="H191" s="1333">
        <v>3.3820000000000001</v>
      </c>
      <c r="I191" s="612" t="s">
        <v>10</v>
      </c>
      <c r="J191" s="612" t="s">
        <v>10</v>
      </c>
      <c r="K191" s="613" t="s">
        <v>10</v>
      </c>
      <c r="L191" s="611" t="s">
        <v>10</v>
      </c>
      <c r="M191" s="701" t="s">
        <v>10</v>
      </c>
      <c r="N191" s="719" t="s">
        <v>10</v>
      </c>
      <c r="O191" s="743" t="s">
        <v>10</v>
      </c>
      <c r="P191" s="770" t="s">
        <v>10</v>
      </c>
      <c r="Q191" s="785" t="s">
        <v>10</v>
      </c>
      <c r="R191" s="1350" t="s">
        <v>10</v>
      </c>
      <c r="S191" s="1440" t="s">
        <v>10</v>
      </c>
      <c r="T191" s="1437" t="s">
        <v>10</v>
      </c>
      <c r="U191" s="1350" t="s">
        <v>10</v>
      </c>
      <c r="V191" s="1713" t="s">
        <v>10</v>
      </c>
    </row>
    <row r="192" spans="1:149" x14ac:dyDescent="0.2">
      <c r="A192" s="10"/>
      <c r="B192" s="102" t="s">
        <v>313</v>
      </c>
      <c r="C192" s="1308">
        <v>3.1270000000000002</v>
      </c>
      <c r="D192" s="1321">
        <v>3.0590000000000002</v>
      </c>
      <c r="E192" s="612" t="s">
        <v>10</v>
      </c>
      <c r="F192" s="612" t="s">
        <v>10</v>
      </c>
      <c r="G192" s="612" t="s">
        <v>10</v>
      </c>
      <c r="H192" s="1334">
        <v>2.343</v>
      </c>
      <c r="I192" s="612" t="s">
        <v>10</v>
      </c>
      <c r="J192" s="612" t="s">
        <v>10</v>
      </c>
      <c r="K192" s="613" t="s">
        <v>10</v>
      </c>
      <c r="L192" s="611" t="s">
        <v>10</v>
      </c>
      <c r="M192" s="701" t="s">
        <v>10</v>
      </c>
      <c r="N192" s="719" t="s">
        <v>10</v>
      </c>
      <c r="O192" s="743" t="s">
        <v>10</v>
      </c>
      <c r="P192" s="770" t="s">
        <v>10</v>
      </c>
      <c r="Q192" s="785" t="s">
        <v>10</v>
      </c>
      <c r="R192" s="1350" t="s">
        <v>10</v>
      </c>
      <c r="S192" s="1440" t="s">
        <v>10</v>
      </c>
      <c r="T192" s="1437" t="s">
        <v>10</v>
      </c>
      <c r="U192" s="1350" t="s">
        <v>10</v>
      </c>
      <c r="V192" s="1713" t="s">
        <v>10</v>
      </c>
    </row>
    <row r="193" spans="1:116" x14ac:dyDescent="0.2">
      <c r="A193" s="10"/>
      <c r="B193" s="102" t="s">
        <v>314</v>
      </c>
      <c r="C193" s="1309">
        <v>3.3580000000000001</v>
      </c>
      <c r="D193" s="1322">
        <v>3.6930000000000001</v>
      </c>
      <c r="E193" s="612" t="s">
        <v>10</v>
      </c>
      <c r="F193" s="612" t="s">
        <v>10</v>
      </c>
      <c r="G193" s="612" t="s">
        <v>10</v>
      </c>
      <c r="H193" s="1335">
        <v>3.5920000000000001</v>
      </c>
      <c r="I193" s="612" t="s">
        <v>10</v>
      </c>
      <c r="J193" s="612" t="s">
        <v>10</v>
      </c>
      <c r="K193" s="613" t="s">
        <v>10</v>
      </c>
      <c r="L193" s="611" t="s">
        <v>10</v>
      </c>
      <c r="M193" s="701" t="s">
        <v>10</v>
      </c>
      <c r="N193" s="719" t="s">
        <v>10</v>
      </c>
      <c r="O193" s="743" t="s">
        <v>10</v>
      </c>
      <c r="P193" s="770" t="s">
        <v>10</v>
      </c>
      <c r="Q193" s="785" t="s">
        <v>10</v>
      </c>
      <c r="R193" s="1350" t="s">
        <v>10</v>
      </c>
      <c r="S193" s="1440" t="s">
        <v>10</v>
      </c>
      <c r="T193" s="1437" t="s">
        <v>10</v>
      </c>
      <c r="U193" s="1350" t="s">
        <v>10</v>
      </c>
      <c r="V193" s="1713" t="s">
        <v>10</v>
      </c>
    </row>
    <row r="194" spans="1:116" x14ac:dyDescent="0.2">
      <c r="A194" s="10"/>
      <c r="B194" s="102" t="s">
        <v>315</v>
      </c>
      <c r="C194" s="1310">
        <v>3.133</v>
      </c>
      <c r="D194" s="1323">
        <v>2.0180000000000002</v>
      </c>
      <c r="E194" s="612" t="s">
        <v>10</v>
      </c>
      <c r="F194" s="612" t="s">
        <v>10</v>
      </c>
      <c r="G194" s="612" t="s">
        <v>10</v>
      </c>
      <c r="H194" s="1336">
        <v>3.3740000000000001</v>
      </c>
      <c r="I194" s="612" t="s">
        <v>10</v>
      </c>
      <c r="J194" s="612" t="s">
        <v>10</v>
      </c>
      <c r="K194" s="613" t="s">
        <v>10</v>
      </c>
      <c r="L194" s="611" t="s">
        <v>10</v>
      </c>
      <c r="M194" s="701" t="s">
        <v>10</v>
      </c>
      <c r="N194" s="719" t="s">
        <v>10</v>
      </c>
      <c r="O194" s="743" t="s">
        <v>10</v>
      </c>
      <c r="P194" s="770" t="s">
        <v>10</v>
      </c>
      <c r="Q194" s="785" t="s">
        <v>10</v>
      </c>
      <c r="R194" s="1350" t="s">
        <v>10</v>
      </c>
      <c r="S194" s="1440" t="s">
        <v>10</v>
      </c>
      <c r="T194" s="1437" t="s">
        <v>10</v>
      </c>
      <c r="U194" s="1350" t="s">
        <v>10</v>
      </c>
      <c r="V194" s="1713" t="s">
        <v>10</v>
      </c>
    </row>
    <row r="195" spans="1:116" x14ac:dyDescent="0.2">
      <c r="A195" s="10"/>
      <c r="B195" s="102" t="s">
        <v>316</v>
      </c>
      <c r="C195" s="773" t="s">
        <v>10</v>
      </c>
      <c r="D195" s="773" t="s">
        <v>10</v>
      </c>
      <c r="E195" s="773" t="s">
        <v>10</v>
      </c>
      <c r="F195" s="774" t="s">
        <v>10</v>
      </c>
      <c r="G195" s="775" t="s">
        <v>10</v>
      </c>
      <c r="H195" s="775" t="s">
        <v>10</v>
      </c>
      <c r="I195" s="775" t="s">
        <v>10</v>
      </c>
      <c r="J195" s="612" t="s">
        <v>10</v>
      </c>
      <c r="K195" s="613" t="s">
        <v>10</v>
      </c>
      <c r="L195" s="611" t="s">
        <v>10</v>
      </c>
      <c r="M195" s="701" t="s">
        <v>10</v>
      </c>
      <c r="N195" s="719" t="s">
        <v>10</v>
      </c>
      <c r="O195" s="743" t="s">
        <v>10</v>
      </c>
      <c r="P195" s="770" t="s">
        <v>10</v>
      </c>
      <c r="Q195" s="785" t="s">
        <v>10</v>
      </c>
      <c r="R195" s="1350" t="s">
        <v>10</v>
      </c>
      <c r="S195" s="1440" t="s">
        <v>10</v>
      </c>
      <c r="T195" s="1437" t="s">
        <v>10</v>
      </c>
      <c r="U195" s="1350" t="s">
        <v>10</v>
      </c>
      <c r="V195" s="1713" t="s">
        <v>10</v>
      </c>
    </row>
    <row r="196" spans="1:116" x14ac:dyDescent="0.2">
      <c r="A196" s="10"/>
      <c r="B196" s="102" t="s">
        <v>317</v>
      </c>
      <c r="C196" s="1311">
        <v>2.99</v>
      </c>
      <c r="D196" s="1324">
        <v>3.2920000000000003</v>
      </c>
      <c r="E196" s="612" t="s">
        <v>10</v>
      </c>
      <c r="F196" s="612" t="s">
        <v>10</v>
      </c>
      <c r="G196" s="612" t="s">
        <v>10</v>
      </c>
      <c r="H196" s="1337">
        <v>3.15</v>
      </c>
      <c r="I196" s="612" t="s">
        <v>10</v>
      </c>
      <c r="J196" s="612" t="s">
        <v>10</v>
      </c>
      <c r="K196" s="613" t="s">
        <v>10</v>
      </c>
      <c r="L196" s="611" t="s">
        <v>10</v>
      </c>
      <c r="M196" s="701" t="s">
        <v>10</v>
      </c>
      <c r="N196" s="719" t="s">
        <v>10</v>
      </c>
      <c r="O196" s="743" t="s">
        <v>10</v>
      </c>
      <c r="P196" s="770" t="s">
        <v>10</v>
      </c>
      <c r="Q196" s="785" t="s">
        <v>10</v>
      </c>
      <c r="R196" s="1350" t="s">
        <v>10</v>
      </c>
      <c r="S196" s="1440" t="s">
        <v>10</v>
      </c>
      <c r="T196" s="1437" t="s">
        <v>10</v>
      </c>
      <c r="U196" s="1350" t="s">
        <v>10</v>
      </c>
      <c r="V196" s="1713" t="s">
        <v>10</v>
      </c>
    </row>
    <row r="197" spans="1:116" x14ac:dyDescent="0.2">
      <c r="A197" s="10"/>
      <c r="B197" s="102" t="s">
        <v>318</v>
      </c>
      <c r="C197" s="1312">
        <v>3.2810000000000001</v>
      </c>
      <c r="D197" s="1325">
        <v>3.2920000000000003</v>
      </c>
      <c r="E197" s="612" t="s">
        <v>10</v>
      </c>
      <c r="F197" s="612" t="s">
        <v>10</v>
      </c>
      <c r="G197" s="612" t="s">
        <v>10</v>
      </c>
      <c r="H197" s="1338">
        <v>3.254</v>
      </c>
      <c r="I197" s="612" t="s">
        <v>10</v>
      </c>
      <c r="J197" s="612" t="s">
        <v>10</v>
      </c>
      <c r="K197" s="613" t="s">
        <v>10</v>
      </c>
      <c r="L197" s="611" t="s">
        <v>10</v>
      </c>
      <c r="M197" s="701" t="s">
        <v>10</v>
      </c>
      <c r="N197" s="719" t="s">
        <v>10</v>
      </c>
      <c r="O197" s="743" t="s">
        <v>10</v>
      </c>
      <c r="P197" s="770" t="s">
        <v>10</v>
      </c>
      <c r="Q197" s="785" t="s">
        <v>10</v>
      </c>
      <c r="R197" s="1350" t="s">
        <v>10</v>
      </c>
      <c r="S197" s="1440" t="s">
        <v>10</v>
      </c>
      <c r="T197" s="1437" t="s">
        <v>10</v>
      </c>
      <c r="U197" s="1350" t="s">
        <v>10</v>
      </c>
      <c r="V197" s="1713" t="s">
        <v>10</v>
      </c>
    </row>
    <row r="198" spans="1:116" x14ac:dyDescent="0.2">
      <c r="A198" s="10"/>
      <c r="B198" s="102" t="s">
        <v>319</v>
      </c>
      <c r="C198" s="1313">
        <v>3.1539999999999999</v>
      </c>
      <c r="D198" s="1326">
        <v>3.3690000000000002</v>
      </c>
      <c r="E198" s="612" t="s">
        <v>10</v>
      </c>
      <c r="F198" s="612" t="s">
        <v>10</v>
      </c>
      <c r="G198" s="612" t="s">
        <v>10</v>
      </c>
      <c r="H198" s="1339">
        <v>2.5859999999999999</v>
      </c>
      <c r="I198" s="612" t="s">
        <v>10</v>
      </c>
      <c r="J198" s="612" t="s">
        <v>10</v>
      </c>
      <c r="K198" s="613" t="s">
        <v>10</v>
      </c>
      <c r="L198" s="611" t="s">
        <v>10</v>
      </c>
      <c r="M198" s="701" t="s">
        <v>10</v>
      </c>
      <c r="N198" s="719" t="s">
        <v>10</v>
      </c>
      <c r="O198" s="743" t="s">
        <v>10</v>
      </c>
      <c r="P198" s="770" t="s">
        <v>10</v>
      </c>
      <c r="Q198" s="785" t="s">
        <v>10</v>
      </c>
      <c r="R198" s="1350" t="s">
        <v>10</v>
      </c>
      <c r="S198" s="1440" t="s">
        <v>10</v>
      </c>
      <c r="T198" s="1437" t="s">
        <v>10</v>
      </c>
      <c r="U198" s="1350" t="s">
        <v>10</v>
      </c>
      <c r="V198" s="1713" t="s">
        <v>10</v>
      </c>
    </row>
    <row r="199" spans="1:116" x14ac:dyDescent="0.2">
      <c r="A199" s="10"/>
      <c r="B199" s="102" t="s">
        <v>320</v>
      </c>
      <c r="C199" s="1314">
        <v>2.5760000000000001</v>
      </c>
      <c r="D199" s="1327">
        <v>3.1379999999999999</v>
      </c>
      <c r="E199" s="612" t="s">
        <v>10</v>
      </c>
      <c r="F199" s="612" t="s">
        <v>10</v>
      </c>
      <c r="G199" s="612" t="s">
        <v>10</v>
      </c>
      <c r="H199" s="1340">
        <v>2.8730000000000002</v>
      </c>
      <c r="I199" s="612" t="s">
        <v>10</v>
      </c>
      <c r="J199" s="612" t="s">
        <v>10</v>
      </c>
      <c r="K199" s="613" t="s">
        <v>10</v>
      </c>
      <c r="L199" s="611" t="s">
        <v>10</v>
      </c>
      <c r="M199" s="701" t="s">
        <v>10</v>
      </c>
      <c r="N199" s="719" t="s">
        <v>10</v>
      </c>
      <c r="O199" s="743" t="s">
        <v>10</v>
      </c>
      <c r="P199" s="770" t="s">
        <v>10</v>
      </c>
      <c r="Q199" s="785" t="s">
        <v>10</v>
      </c>
      <c r="R199" s="1350" t="s">
        <v>10</v>
      </c>
      <c r="S199" s="1440" t="s">
        <v>10</v>
      </c>
      <c r="T199" s="1437" t="s">
        <v>10</v>
      </c>
      <c r="U199" s="1350" t="s">
        <v>10</v>
      </c>
      <c r="V199" s="1713" t="s">
        <v>10</v>
      </c>
    </row>
    <row r="200" spans="1:116" x14ac:dyDescent="0.2">
      <c r="A200" s="10"/>
      <c r="B200" s="103" t="s">
        <v>321</v>
      </c>
      <c r="C200" s="1315">
        <v>3.4929999999999999</v>
      </c>
      <c r="D200" s="1328">
        <v>3.5470000000000002</v>
      </c>
      <c r="E200" s="614" t="s">
        <v>10</v>
      </c>
      <c r="F200" s="614" t="s">
        <v>10</v>
      </c>
      <c r="G200" s="614" t="s">
        <v>10</v>
      </c>
      <c r="H200" s="1341">
        <v>3.0660000000000003</v>
      </c>
      <c r="I200" s="614" t="s">
        <v>10</v>
      </c>
      <c r="J200" s="614" t="s">
        <v>10</v>
      </c>
      <c r="K200" s="615" t="s">
        <v>10</v>
      </c>
      <c r="L200" s="616" t="s">
        <v>10</v>
      </c>
      <c r="M200" s="702" t="s">
        <v>10</v>
      </c>
      <c r="N200" s="720" t="s">
        <v>10</v>
      </c>
      <c r="O200" s="744" t="s">
        <v>10</v>
      </c>
      <c r="P200" s="771" t="s">
        <v>10</v>
      </c>
      <c r="Q200" s="786" t="s">
        <v>10</v>
      </c>
      <c r="R200" s="1350" t="s">
        <v>10</v>
      </c>
      <c r="S200" s="1440" t="s">
        <v>10</v>
      </c>
      <c r="T200" s="1438" t="s">
        <v>10</v>
      </c>
      <c r="U200" s="1350" t="s">
        <v>10</v>
      </c>
      <c r="V200" s="1713" t="s">
        <v>10</v>
      </c>
    </row>
    <row r="201" spans="1:116" s="25" customFormat="1" ht="31.5" customHeight="1" x14ac:dyDescent="0.2">
      <c r="A201" s="18"/>
      <c r="B201" s="53" t="s">
        <v>9</v>
      </c>
      <c r="C201" s="1316">
        <v>3.4710000000000001</v>
      </c>
      <c r="D201" s="1329">
        <v>3.4580000000000002</v>
      </c>
      <c r="E201" s="617" t="s">
        <v>10</v>
      </c>
      <c r="F201" s="617" t="s">
        <v>10</v>
      </c>
      <c r="G201" s="617" t="s">
        <v>10</v>
      </c>
      <c r="H201" s="1342">
        <v>3.0960000000000001</v>
      </c>
      <c r="I201" s="617" t="s">
        <v>10</v>
      </c>
      <c r="J201" s="617" t="s">
        <v>10</v>
      </c>
      <c r="K201" s="618" t="s">
        <v>10</v>
      </c>
      <c r="L201" s="619" t="s">
        <v>10</v>
      </c>
      <c r="M201" s="703" t="s">
        <v>10</v>
      </c>
      <c r="N201" s="721" t="s">
        <v>10</v>
      </c>
      <c r="O201" s="745" t="s">
        <v>10</v>
      </c>
      <c r="P201" s="772" t="s">
        <v>10</v>
      </c>
      <c r="Q201" s="787" t="s">
        <v>10</v>
      </c>
      <c r="R201" s="1352" t="s">
        <v>10</v>
      </c>
      <c r="S201" s="1441" t="s">
        <v>10</v>
      </c>
      <c r="T201" s="1441" t="s">
        <v>10</v>
      </c>
      <c r="U201" s="1352" t="s">
        <v>10</v>
      </c>
      <c r="V201" s="1769" t="s">
        <v>10</v>
      </c>
    </row>
    <row r="202" spans="1:116" s="25" customFormat="1" ht="3" customHeight="1" x14ac:dyDescent="0.2">
      <c r="A202" s="6"/>
      <c r="B202" s="24"/>
      <c r="C202" s="79"/>
      <c r="D202" s="80"/>
      <c r="E202" s="81"/>
      <c r="F202" s="14"/>
      <c r="H202" s="69"/>
      <c r="I202" s="72"/>
      <c r="J202" s="110"/>
      <c r="K202" s="120"/>
      <c r="L202" s="597"/>
      <c r="M202" s="692"/>
      <c r="N202" s="711"/>
      <c r="O202" s="733"/>
      <c r="P202" s="759"/>
      <c r="Q202" s="778"/>
      <c r="R202" s="690"/>
      <c r="S202" s="1345"/>
    </row>
    <row r="203" spans="1:116" s="43" customFormat="1" ht="63" customHeight="1" x14ac:dyDescent="0.2">
      <c r="A203" s="9"/>
      <c r="B203" s="1956" t="s">
        <v>279</v>
      </c>
      <c r="C203" s="1957"/>
      <c r="D203" s="1957"/>
      <c r="E203" s="1957"/>
      <c r="F203" s="1957"/>
      <c r="G203" s="1957"/>
      <c r="H203" s="1957"/>
      <c r="I203" s="1957"/>
      <c r="J203" s="1957"/>
      <c r="K203" s="1957"/>
      <c r="L203" s="1957"/>
      <c r="M203" s="1957"/>
      <c r="N203" s="1957"/>
      <c r="O203" s="1957"/>
      <c r="P203" s="1957"/>
      <c r="Q203" s="1957"/>
      <c r="R203" s="1957"/>
      <c r="S203" s="1958"/>
      <c r="T203" s="3"/>
      <c r="U203" s="3"/>
      <c r="V203" s="3"/>
      <c r="W203" s="3"/>
      <c r="X203" s="3"/>
      <c r="Y203" s="3"/>
      <c r="Z203" s="3"/>
      <c r="AA203" s="3"/>
      <c r="AB203" s="3"/>
      <c r="AC203" s="3"/>
      <c r="AD203" s="3"/>
      <c r="AE203" s="3"/>
      <c r="AF203" s="3"/>
      <c r="AG203" s="3"/>
      <c r="AH203" s="3"/>
      <c r="AI203" s="3"/>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row>
  </sheetData>
  <customSheetViews>
    <customSheetView guid="{9DB946FE-DA9D-405D-B499-76643A0ECD4F}" topLeftCell="A19">
      <selection activeCell="F53" sqref="F53"/>
      <pageMargins left="0.7" right="0.7" top="0.75" bottom="0.75" header="0.3" footer="0.3"/>
      <pageSetup paperSize="9" orientation="portrait" r:id="rId1"/>
    </customSheetView>
    <customSheetView guid="{7EF82753-02B8-45F0-B902-289ED738BA44}">
      <selection activeCell="N16" sqref="N16"/>
      <pageMargins left="0.7" right="0.7" top="0.75" bottom="0.75" header="0.3" footer="0.3"/>
      <pageSetup paperSize="9" orientation="portrait" r:id="rId2"/>
    </customSheetView>
  </customSheetViews>
  <mergeCells count="24">
    <mergeCell ref="B139:R139"/>
    <mergeCell ref="B84:R84"/>
    <mergeCell ref="B104:R104"/>
    <mergeCell ref="B119:R119"/>
    <mergeCell ref="B5:U5"/>
    <mergeCell ref="B39:U39"/>
    <mergeCell ref="B53:Y53"/>
    <mergeCell ref="B19:S19"/>
    <mergeCell ref="B203:S203"/>
    <mergeCell ref="B73:R73"/>
    <mergeCell ref="B15:S15"/>
    <mergeCell ref="B37:S37"/>
    <mergeCell ref="B185:R185"/>
    <mergeCell ref="B150:R150"/>
    <mergeCell ref="B170:R170"/>
    <mergeCell ref="B86:R86"/>
    <mergeCell ref="B106:R106"/>
    <mergeCell ref="B183:S183"/>
    <mergeCell ref="B137:S137"/>
    <mergeCell ref="B117:S117"/>
    <mergeCell ref="B152:R152"/>
    <mergeCell ref="B172:R172"/>
    <mergeCell ref="B71:S71"/>
    <mergeCell ref="B49:S49"/>
  </mergeCells>
  <phoneticPr fontId="0"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C45"/>
  </sheetPr>
  <dimension ref="A1:DL71"/>
  <sheetViews>
    <sheetView zoomScale="90" zoomScaleNormal="90" workbookViewId="0">
      <selection activeCell="Q93" sqref="Q93"/>
    </sheetView>
  </sheetViews>
  <sheetFormatPr defaultRowHeight="15" x14ac:dyDescent="0.25"/>
  <cols>
    <col min="1" max="1" width="22.5703125" customWidth="1"/>
  </cols>
  <sheetData>
    <row r="1" spans="1:116" s="1" customFormat="1" ht="63" customHeight="1" thickBot="1" x14ac:dyDescent="0.25">
      <c r="A1" s="1383" t="s">
        <v>38</v>
      </c>
      <c r="B1" s="1954" t="s">
        <v>121</v>
      </c>
      <c r="C1" s="1954"/>
      <c r="D1" s="1954"/>
      <c r="E1" s="1954"/>
      <c r="F1" s="1954"/>
      <c r="G1" s="1954"/>
      <c r="H1" s="1954"/>
      <c r="I1" s="1954"/>
      <c r="J1" s="1954"/>
      <c r="K1" s="1954"/>
      <c r="L1" s="1954"/>
      <c r="M1" s="1954"/>
      <c r="N1" s="1954"/>
      <c r="O1" s="1954"/>
      <c r="P1" s="1954"/>
      <c r="Q1" s="1954"/>
      <c r="R1" s="1954"/>
      <c r="S1" s="1386"/>
      <c r="T1" s="1387"/>
      <c r="U1" s="1387"/>
      <c r="V1" s="1387"/>
      <c r="W1" s="1387"/>
      <c r="X1" s="1387"/>
      <c r="Y1" s="1387"/>
      <c r="Z1" s="1387"/>
      <c r="AA1" s="1387"/>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row>
    <row r="26" spans="1:116" ht="15.75" thickBot="1" x14ac:dyDescent="0.3"/>
    <row r="27" spans="1:116" s="43" customFormat="1" ht="63" customHeight="1" thickBot="1" x14ac:dyDescent="0.25">
      <c r="A27" s="1383" t="s">
        <v>693</v>
      </c>
      <c r="B27" s="1983" t="s">
        <v>698</v>
      </c>
      <c r="C27" s="1983"/>
      <c r="D27" s="1983"/>
      <c r="E27" s="1983"/>
      <c r="F27" s="1983"/>
      <c r="G27" s="1983"/>
      <c r="H27" s="1983"/>
      <c r="I27" s="1983"/>
      <c r="J27" s="1983"/>
      <c r="K27" s="1983"/>
      <c r="L27" s="1983"/>
      <c r="M27" s="1983"/>
      <c r="N27" s="1983"/>
      <c r="O27" s="1983"/>
      <c r="P27" s="1983"/>
      <c r="Q27" s="1983"/>
      <c r="R27" s="1983"/>
      <c r="S27" s="1388"/>
      <c r="T27" s="1389"/>
      <c r="U27" s="1389"/>
      <c r="V27" s="1389"/>
      <c r="W27" s="1389"/>
      <c r="X27" s="1389"/>
      <c r="Y27" s="1389"/>
      <c r="Z27" s="1389"/>
      <c r="AA27" s="1389"/>
      <c r="AB27" s="1347"/>
      <c r="AC27" s="3"/>
      <c r="AD27" s="3"/>
      <c r="AE27" s="3"/>
      <c r="AF27" s="3"/>
      <c r="AG27" s="3"/>
      <c r="AH27" s="3"/>
      <c r="AI27" s="3"/>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row>
    <row r="70" spans="1:116" ht="15.75" thickBot="1" x14ac:dyDescent="0.3"/>
    <row r="71" spans="1:116" s="1" customFormat="1" ht="63" customHeight="1" thickBot="1" x14ac:dyDescent="0.25">
      <c r="A71" s="1383" t="s">
        <v>65</v>
      </c>
      <c r="B71" s="1954" t="s">
        <v>76</v>
      </c>
      <c r="C71" s="1954"/>
      <c r="D71" s="1954"/>
      <c r="E71" s="1954"/>
      <c r="F71" s="1954"/>
      <c r="G71" s="1954"/>
      <c r="H71" s="1954"/>
      <c r="I71" s="1954"/>
      <c r="J71" s="1954"/>
      <c r="K71" s="1954"/>
      <c r="L71" s="1954"/>
      <c r="M71" s="1954"/>
      <c r="N71" s="1954"/>
      <c r="O71" s="1954"/>
      <c r="P71" s="1954"/>
      <c r="Q71" s="1954"/>
      <c r="R71" s="1954"/>
      <c r="S71" s="1386"/>
      <c r="T71" s="1387"/>
      <c r="U71" s="1387"/>
      <c r="V71" s="1387"/>
      <c r="W71" s="1387"/>
      <c r="X71" s="1387"/>
      <c r="Y71" s="1387"/>
      <c r="Z71" s="1387"/>
      <c r="AA71" s="1387"/>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row>
  </sheetData>
  <mergeCells count="3">
    <mergeCell ref="B1:R1"/>
    <mergeCell ref="B27:R27"/>
    <mergeCell ref="B71:R71"/>
  </mergeCells>
  <pageMargins left="0.7" right="0.7" top="0.78740157499999996" bottom="0.78740157499999996" header="0.3" footer="0.3"/>
  <pageSetup paperSize="9" orientation="portrait" horizontalDpi="120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DD406"/>
  </sheetPr>
  <dimension ref="A1:EO296"/>
  <sheetViews>
    <sheetView zoomScale="60" zoomScaleNormal="60" workbookViewId="0">
      <selection activeCell="V40" sqref="V40"/>
    </sheetView>
  </sheetViews>
  <sheetFormatPr defaultColWidth="9" defaultRowHeight="15" x14ac:dyDescent="0.2"/>
  <cols>
    <col min="1" max="1" width="12.7109375" style="7" customWidth="1"/>
    <col min="2" max="2" width="30.7109375" style="43" customWidth="1"/>
    <col min="3" max="5" width="12.7109375" style="43" customWidth="1"/>
    <col min="6" max="7" width="12.7109375" style="7" customWidth="1"/>
    <col min="8" max="8" width="12.7109375" style="62" customWidth="1"/>
    <col min="9" max="9" width="12.7109375" style="71" customWidth="1"/>
    <col min="10" max="10" width="12.7109375" style="107" customWidth="1"/>
    <col min="11" max="11" width="12.7109375" style="119" customWidth="1"/>
    <col min="12" max="12" width="12.7109375" style="594" customWidth="1"/>
    <col min="13" max="13" width="12.7109375" style="681" customWidth="1"/>
    <col min="14" max="14" width="12.7109375" style="707" customWidth="1"/>
    <col min="15" max="15" width="12.7109375" style="731" customWidth="1"/>
    <col min="16" max="16" width="12.7109375" style="752" customWidth="1"/>
    <col min="17" max="17" width="12.7109375" style="776" customWidth="1"/>
    <col min="18" max="20" width="12.7109375" style="7" customWidth="1"/>
    <col min="21" max="22" width="12.85546875" style="7" customWidth="1"/>
    <col min="23" max="26" width="13.28515625" style="7" customWidth="1"/>
    <col min="27" max="59" width="9" style="7"/>
    <col min="60" max="16384" width="9" style="43"/>
  </cols>
  <sheetData>
    <row r="1" spans="1:145" s="7" customFormat="1" x14ac:dyDescent="0.2">
      <c r="H1" s="62"/>
      <c r="I1" s="71"/>
      <c r="J1" s="107"/>
      <c r="K1" s="119"/>
      <c r="L1" s="594"/>
      <c r="M1" s="681"/>
      <c r="N1" s="707"/>
      <c r="O1" s="731"/>
      <c r="P1" s="752"/>
      <c r="Q1" s="776"/>
    </row>
    <row r="2" spans="1:145" s="7" customFormat="1" x14ac:dyDescent="0.2">
      <c r="H2" s="62"/>
      <c r="I2" s="71"/>
      <c r="J2" s="107"/>
      <c r="K2" s="119"/>
      <c r="L2" s="594"/>
      <c r="M2" s="681"/>
      <c r="N2" s="707"/>
      <c r="O2" s="731"/>
      <c r="P2" s="752"/>
      <c r="Q2" s="776"/>
    </row>
    <row r="3" spans="1:145" s="7" customFormat="1" x14ac:dyDescent="0.2">
      <c r="H3" s="62"/>
      <c r="I3" s="71"/>
      <c r="J3" s="107"/>
      <c r="K3" s="119"/>
      <c r="L3" s="594"/>
      <c r="M3" s="681"/>
      <c r="N3" s="707"/>
      <c r="O3" s="731"/>
      <c r="P3" s="752"/>
      <c r="Q3" s="776"/>
    </row>
    <row r="4" spans="1:145" s="7" customFormat="1" x14ac:dyDescent="0.2">
      <c r="B4" s="60"/>
      <c r="C4" s="60"/>
      <c r="D4" s="60"/>
      <c r="E4" s="60"/>
      <c r="F4" s="60"/>
      <c r="G4" s="60"/>
      <c r="H4" s="61"/>
      <c r="I4" s="74"/>
      <c r="J4" s="108"/>
      <c r="K4" s="118"/>
      <c r="L4" s="599"/>
      <c r="M4" s="704"/>
      <c r="N4" s="722"/>
      <c r="O4" s="747"/>
      <c r="P4" s="754"/>
      <c r="Q4" s="789"/>
    </row>
    <row r="5" spans="1:145" ht="63" customHeight="1" x14ac:dyDescent="0.2">
      <c r="A5" s="1454" t="s">
        <v>289</v>
      </c>
      <c r="B5" s="1984" t="s">
        <v>122</v>
      </c>
      <c r="C5" s="1947"/>
      <c r="D5" s="1947"/>
      <c r="E5" s="1947"/>
      <c r="F5" s="1947"/>
      <c r="G5" s="1947"/>
      <c r="H5" s="1947"/>
      <c r="I5" s="1947"/>
      <c r="J5" s="1947"/>
      <c r="K5" s="1947"/>
      <c r="L5" s="1947"/>
      <c r="M5" s="1947"/>
      <c r="N5" s="1947"/>
      <c r="O5" s="1947"/>
      <c r="P5" s="1947"/>
      <c r="Q5" s="1947"/>
      <c r="R5" s="1489"/>
      <c r="S5" s="1489"/>
      <c r="T5" s="1489"/>
      <c r="U5" s="1489"/>
      <c r="V5" s="1681"/>
    </row>
    <row r="6" spans="1:145" ht="63" customHeight="1" x14ac:dyDescent="0.2">
      <c r="A6" s="1455"/>
      <c r="B6" s="1456" t="s">
        <v>68</v>
      </c>
      <c r="C6" s="1408" t="s">
        <v>6</v>
      </c>
      <c r="D6" s="1408" t="s">
        <v>7</v>
      </c>
      <c r="E6" s="1409" t="s">
        <v>8</v>
      </c>
      <c r="F6" s="1473" t="s">
        <v>140</v>
      </c>
      <c r="G6" s="1473" t="s">
        <v>179</v>
      </c>
      <c r="H6" s="1473" t="s">
        <v>224</v>
      </c>
      <c r="I6" s="1473" t="s">
        <v>235</v>
      </c>
      <c r="J6" s="1473" t="s">
        <v>288</v>
      </c>
      <c r="K6" s="1473" t="s">
        <v>323</v>
      </c>
      <c r="L6" s="1473" t="s">
        <v>335</v>
      </c>
      <c r="M6" s="1473" t="s">
        <v>386</v>
      </c>
      <c r="N6" s="1473" t="s">
        <v>410</v>
      </c>
      <c r="O6" s="1473" t="s">
        <v>425</v>
      </c>
      <c r="P6" s="1473" t="s">
        <v>458</v>
      </c>
      <c r="Q6" s="1473" t="s">
        <v>600</v>
      </c>
      <c r="R6" s="1411" t="s">
        <v>653</v>
      </c>
      <c r="S6" s="1411" t="s">
        <v>660</v>
      </c>
      <c r="T6" s="1490" t="s">
        <v>700</v>
      </c>
      <c r="U6" s="1411" t="s">
        <v>704</v>
      </c>
      <c r="V6" s="1612" t="s">
        <v>706</v>
      </c>
      <c r="W6" s="1455"/>
    </row>
    <row r="7" spans="1:145" ht="31.5" customHeight="1" x14ac:dyDescent="0.2">
      <c r="A7" s="44"/>
      <c r="B7" s="1493" t="s">
        <v>69</v>
      </c>
      <c r="C7" s="1458" t="s">
        <v>674</v>
      </c>
      <c r="D7" s="1459" t="s">
        <v>675</v>
      </c>
      <c r="E7" s="1460" t="s">
        <v>676</v>
      </c>
      <c r="F7" s="1461" t="s">
        <v>677</v>
      </c>
      <c r="G7" s="1474" t="s">
        <v>678</v>
      </c>
      <c r="H7" s="1475" t="s">
        <v>679</v>
      </c>
      <c r="I7" s="1476" t="s">
        <v>680</v>
      </c>
      <c r="J7" s="1477" t="s">
        <v>681</v>
      </c>
      <c r="K7" s="1478" t="s">
        <v>682</v>
      </c>
      <c r="L7" s="1479" t="s">
        <v>683</v>
      </c>
      <c r="M7" s="1480" t="s">
        <v>684</v>
      </c>
      <c r="N7" s="1481" t="s">
        <v>685</v>
      </c>
      <c r="O7" s="1482" t="s">
        <v>686</v>
      </c>
      <c r="P7" s="1483" t="s">
        <v>687</v>
      </c>
      <c r="Q7" s="1484" t="s">
        <v>688</v>
      </c>
      <c r="R7" s="1485" t="s">
        <v>689</v>
      </c>
      <c r="S7" s="1486" t="s">
        <v>692</v>
      </c>
      <c r="T7" s="1426" t="s">
        <v>701</v>
      </c>
      <c r="U7" s="1486" t="s">
        <v>705</v>
      </c>
      <c r="V7" s="1638" t="s">
        <v>705</v>
      </c>
      <c r="W7" s="1347"/>
      <c r="X7" s="3"/>
      <c r="Y7" s="3"/>
      <c r="Z7" s="3"/>
      <c r="AA7" s="3"/>
      <c r="AB7" s="3"/>
      <c r="AC7" s="3"/>
      <c r="AD7" s="3"/>
      <c r="AE7" s="3"/>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row>
    <row r="8" spans="1:145" x14ac:dyDescent="0.2">
      <c r="A8" s="52"/>
      <c r="B8" s="1462" t="s">
        <v>4</v>
      </c>
      <c r="C8" s="1395">
        <v>25.225999999999999</v>
      </c>
      <c r="D8" s="1395">
        <v>24.056000000000001</v>
      </c>
      <c r="E8" s="1395">
        <v>25.865000000000002</v>
      </c>
      <c r="F8" s="1395">
        <v>26.363</v>
      </c>
      <c r="G8" s="1395">
        <v>25.033999999999999</v>
      </c>
      <c r="H8" s="1395">
        <v>25.545000000000002</v>
      </c>
      <c r="I8" s="1395">
        <v>25.885999999999999</v>
      </c>
      <c r="J8" s="1395">
        <v>24.853999999999999</v>
      </c>
      <c r="K8" s="1395">
        <v>25.600999999999999</v>
      </c>
      <c r="L8" s="1395">
        <v>23.173999999999999</v>
      </c>
      <c r="M8" s="1395">
        <v>25.53</v>
      </c>
      <c r="N8" s="1395">
        <v>28.907</v>
      </c>
      <c r="O8" s="1395">
        <v>25.998000000000001</v>
      </c>
      <c r="P8" s="1395">
        <v>26.324999999999999</v>
      </c>
      <c r="Q8" s="1395">
        <v>38.145000000000003</v>
      </c>
      <c r="R8" s="1395">
        <v>59.45</v>
      </c>
      <c r="S8" s="1395">
        <v>48.195</v>
      </c>
      <c r="T8" s="1427">
        <v>42.451999999999998</v>
      </c>
      <c r="U8" s="1395">
        <v>38.669000000000004</v>
      </c>
      <c r="V8" s="1770">
        <v>17.801000000000002</v>
      </c>
      <c r="W8" s="1455"/>
    </row>
    <row r="9" spans="1:145" x14ac:dyDescent="0.2">
      <c r="A9" s="1455"/>
      <c r="B9" s="1494" t="str">
        <f>"≥-50% to 0%"</f>
        <v>≥-50% to 0%</v>
      </c>
      <c r="C9" s="1395">
        <v>11.185</v>
      </c>
      <c r="D9" s="1395">
        <v>10.603</v>
      </c>
      <c r="E9" s="1395">
        <v>16.984000000000002</v>
      </c>
      <c r="F9" s="1395">
        <v>16.583000000000002</v>
      </c>
      <c r="G9" s="1395">
        <v>15.838000000000001</v>
      </c>
      <c r="H9" s="1395">
        <v>14.14</v>
      </c>
      <c r="I9" s="1395">
        <v>15.451000000000001</v>
      </c>
      <c r="J9" s="1395">
        <v>13.148</v>
      </c>
      <c r="K9" s="1395">
        <v>16.580000000000002</v>
      </c>
      <c r="L9" s="1395">
        <v>14.898</v>
      </c>
      <c r="M9" s="1395">
        <v>14.121</v>
      </c>
      <c r="N9" s="1395">
        <v>15.02</v>
      </c>
      <c r="O9" s="1395">
        <v>14.14</v>
      </c>
      <c r="P9" s="1395">
        <v>14.891999999999999</v>
      </c>
      <c r="Q9" s="1395">
        <v>15.000999999999999</v>
      </c>
      <c r="R9" s="1395">
        <v>12.333</v>
      </c>
      <c r="S9" s="1395">
        <v>14.866</v>
      </c>
      <c r="T9" s="1428">
        <v>14.007</v>
      </c>
      <c r="U9" s="1395">
        <v>14.062000000000001</v>
      </c>
      <c r="V9" s="1686">
        <v>9.0860000000000003</v>
      </c>
      <c r="W9" s="1455"/>
    </row>
    <row r="10" spans="1:145" x14ac:dyDescent="0.2">
      <c r="A10" s="1455"/>
      <c r="B10" s="1494" t="str">
        <f>"≥0% to 50%"</f>
        <v>≥0% to 50%</v>
      </c>
      <c r="C10" s="1395">
        <v>38.611000000000004</v>
      </c>
      <c r="D10" s="1395">
        <v>39.133000000000003</v>
      </c>
      <c r="E10" s="1395">
        <v>28.44</v>
      </c>
      <c r="F10" s="1395">
        <v>26.080000000000002</v>
      </c>
      <c r="G10" s="1395">
        <v>28.974</v>
      </c>
      <c r="H10" s="1395">
        <v>31.434000000000001</v>
      </c>
      <c r="I10" s="1395">
        <v>27.509</v>
      </c>
      <c r="J10" s="1395">
        <v>31.916</v>
      </c>
      <c r="K10" s="1395">
        <v>30.532</v>
      </c>
      <c r="L10" s="1395">
        <v>30.850999999999999</v>
      </c>
      <c r="M10" s="1395">
        <v>30.242000000000001</v>
      </c>
      <c r="N10" s="1395">
        <v>29.085000000000001</v>
      </c>
      <c r="O10" s="1395">
        <v>30.262</v>
      </c>
      <c r="P10" s="1395">
        <v>29.927</v>
      </c>
      <c r="Q10" s="1395">
        <v>22.219000000000001</v>
      </c>
      <c r="R10" s="1395">
        <v>13.978</v>
      </c>
      <c r="S10" s="1395">
        <v>16.693000000000001</v>
      </c>
      <c r="T10" s="1428">
        <v>21.673999999999999</v>
      </c>
      <c r="U10" s="1395">
        <v>21.925000000000001</v>
      </c>
      <c r="V10" s="1686">
        <v>23.492000000000001</v>
      </c>
      <c r="W10" s="1455"/>
    </row>
    <row r="11" spans="1:145" x14ac:dyDescent="0.2">
      <c r="A11" s="1455"/>
      <c r="B11" s="1494" t="str">
        <f>"≥50% to 100%"</f>
        <v>≥50% to 100%</v>
      </c>
      <c r="C11" s="1395">
        <v>10.925000000000001</v>
      </c>
      <c r="D11" s="1395">
        <v>8.7810000000000006</v>
      </c>
      <c r="E11" s="1395">
        <v>10.791</v>
      </c>
      <c r="F11" s="1395">
        <v>13.986000000000001</v>
      </c>
      <c r="G11" s="1395">
        <v>12.452999999999999</v>
      </c>
      <c r="H11" s="1395">
        <v>11.789</v>
      </c>
      <c r="I11" s="1395">
        <v>13.854000000000001</v>
      </c>
      <c r="J11" s="1395">
        <v>13.647</v>
      </c>
      <c r="K11" s="1395">
        <v>12.368</v>
      </c>
      <c r="L11" s="1395">
        <v>12.842000000000001</v>
      </c>
      <c r="M11" s="1395">
        <v>12.864000000000001</v>
      </c>
      <c r="N11" s="1395">
        <v>10.93</v>
      </c>
      <c r="O11" s="1395">
        <v>11.667</v>
      </c>
      <c r="P11" s="1395">
        <v>11.022</v>
      </c>
      <c r="Q11" s="1395">
        <v>9.793000000000001</v>
      </c>
      <c r="R11" s="1395">
        <v>6.46</v>
      </c>
      <c r="S11" s="1395">
        <v>7.8120000000000003</v>
      </c>
      <c r="T11" s="1428">
        <v>9.266</v>
      </c>
      <c r="U11" s="1395">
        <v>10.018000000000001</v>
      </c>
      <c r="V11" s="1686">
        <v>13.407</v>
      </c>
      <c r="W11" s="1455"/>
    </row>
    <row r="12" spans="1:145" x14ac:dyDescent="0.2">
      <c r="A12" s="1455"/>
      <c r="B12" s="1495" t="s">
        <v>5</v>
      </c>
      <c r="C12" s="1396">
        <v>14.053000000000001</v>
      </c>
      <c r="D12" s="1396">
        <v>17.427</v>
      </c>
      <c r="E12" s="1396">
        <v>17.920999999999999</v>
      </c>
      <c r="F12" s="1396">
        <v>16.988</v>
      </c>
      <c r="G12" s="1396">
        <v>17.7</v>
      </c>
      <c r="H12" s="1396">
        <v>17.091999999999999</v>
      </c>
      <c r="I12" s="1396">
        <v>17.3</v>
      </c>
      <c r="J12" s="1396">
        <v>16.434999999999999</v>
      </c>
      <c r="K12" s="1396">
        <v>14.918000000000001</v>
      </c>
      <c r="L12" s="1396">
        <v>18.236000000000001</v>
      </c>
      <c r="M12" s="1396">
        <v>17.243000000000002</v>
      </c>
      <c r="N12" s="1396">
        <v>16.058</v>
      </c>
      <c r="O12" s="1396">
        <v>17.933</v>
      </c>
      <c r="P12" s="1396">
        <v>17.834</v>
      </c>
      <c r="Q12" s="1396">
        <v>14.842000000000001</v>
      </c>
      <c r="R12" s="1396">
        <v>7.7789999999999999</v>
      </c>
      <c r="S12" s="1396">
        <v>12.434000000000001</v>
      </c>
      <c r="T12" s="1429">
        <v>12.6</v>
      </c>
      <c r="U12" s="1396">
        <v>15.327</v>
      </c>
      <c r="V12" s="1687">
        <v>36.213999999999999</v>
      </c>
      <c r="W12" s="1455"/>
    </row>
    <row r="13" spans="1:145" s="7" customFormat="1" ht="3" customHeight="1" x14ac:dyDescent="0.2">
      <c r="H13" s="62"/>
      <c r="I13" s="71"/>
      <c r="J13" s="107"/>
      <c r="K13" s="119"/>
      <c r="L13" s="594"/>
      <c r="M13" s="681"/>
      <c r="N13" s="707"/>
      <c r="O13" s="731"/>
      <c r="P13" s="752"/>
      <c r="Q13" s="776"/>
    </row>
    <row r="14" spans="1:145" s="7" customFormat="1" ht="63" customHeight="1" x14ac:dyDescent="0.2">
      <c r="B14" s="1956" t="s">
        <v>175</v>
      </c>
      <c r="C14" s="1957"/>
      <c r="D14" s="1957"/>
      <c r="E14" s="1957"/>
      <c r="F14" s="1957"/>
      <c r="G14" s="1957"/>
      <c r="H14" s="1957"/>
      <c r="I14" s="1957"/>
      <c r="J14" s="1957"/>
      <c r="K14" s="1957"/>
      <c r="L14" s="1957"/>
      <c r="M14" s="1957"/>
      <c r="N14" s="1957"/>
      <c r="O14" s="1957"/>
      <c r="P14" s="1957"/>
      <c r="Q14" s="1957"/>
    </row>
    <row r="15" spans="1:145" s="7" customFormat="1" ht="15.75" x14ac:dyDescent="0.2">
      <c r="B15" s="1367" t="s">
        <v>690</v>
      </c>
      <c r="C15" s="1363">
        <f>((C8*(-75))+(C9*(-25))+(C10*25)+(C11*75)+(C12*150))/100</f>
        <v>17.210250000000006</v>
      </c>
      <c r="D15" s="1363">
        <f t="shared" ref="D15:Q15" si="0">((D8*(-75))+(D9*(-25))+(D10*25)+(D11*75)+(D12*150))/100</f>
        <v>21.816749999999999</v>
      </c>
      <c r="E15" s="1363">
        <f t="shared" si="0"/>
        <v>18.439999999999998</v>
      </c>
      <c r="F15" s="1363">
        <f t="shared" si="0"/>
        <v>18.573499999999996</v>
      </c>
      <c r="G15" s="1363">
        <f t="shared" si="0"/>
        <v>20.398249999999997</v>
      </c>
      <c r="H15" s="1363">
        <f t="shared" si="0"/>
        <v>19.644499999999997</v>
      </c>
      <c r="I15" s="1363">
        <f t="shared" si="0"/>
        <v>19.9405</v>
      </c>
      <c r="J15" s="1363">
        <f t="shared" si="0"/>
        <v>20.939250000000001</v>
      </c>
      <c r="K15" s="1363">
        <f t="shared" si="0"/>
        <v>15.940250000000006</v>
      </c>
      <c r="L15" s="1363">
        <f t="shared" si="0"/>
        <v>23.593250000000001</v>
      </c>
      <c r="M15" s="1363">
        <f t="shared" si="0"/>
        <v>20.395250000000004</v>
      </c>
      <c r="N15" s="1363">
        <f t="shared" si="0"/>
        <v>14.120499999999998</v>
      </c>
      <c r="O15" s="1363">
        <f t="shared" si="0"/>
        <v>20.181749999999994</v>
      </c>
      <c r="P15" s="1363">
        <f t="shared" si="0"/>
        <v>19.032499999999995</v>
      </c>
      <c r="Q15" s="1363">
        <f t="shared" si="0"/>
        <v>2.8034999999999943</v>
      </c>
      <c r="R15" s="1363">
        <f>((R8*(-75))+(R9*(-25))+(R10*25)+(R11*75)+(R12*150))/100</f>
        <v>-27.662750000000003</v>
      </c>
      <c r="S15" s="1363">
        <f>((S8*(-75))+(S9*(-25))+(S10*25)+(S11*75)+(S12*150))/100</f>
        <v>-11.179499999999996</v>
      </c>
      <c r="T15" s="1363">
        <f>((T8*(-75))+(T9*(-25))+(T10*25)+(T11*75)+(T12*150))/100</f>
        <v>-4.0727499999999965</v>
      </c>
      <c r="U15" s="1363">
        <f>((U8*(-75))+(U9*(-25))+(U10*25)+(U11*75)+(U12*150))/100</f>
        <v>3.4679999999999973</v>
      </c>
      <c r="V15" s="1363">
        <f>((V8*(-75))+(V9*(-25))+(V10*25)+(V11*75)+(V12*150))/100</f>
        <v>54.626999999999988</v>
      </c>
    </row>
    <row r="16" spans="1:145" s="7" customFormat="1" ht="15.75" x14ac:dyDescent="0.2">
      <c r="B16" s="1367" t="s">
        <v>691</v>
      </c>
      <c r="C16" s="1363"/>
      <c r="D16" s="1363"/>
      <c r="E16" s="1363"/>
      <c r="F16" s="1363">
        <f>AVERAGE(C15:F15)</f>
        <v>19.010124999999999</v>
      </c>
      <c r="G16" s="1363">
        <f>AVERAGE(D15:G15)</f>
        <v>19.807124999999999</v>
      </c>
      <c r="H16" s="1363">
        <f t="shared" ref="H16:U16" si="1">AVERAGE(E15:H15)</f>
        <v>19.264062499999998</v>
      </c>
      <c r="I16" s="1363">
        <f t="shared" si="1"/>
        <v>19.639187499999998</v>
      </c>
      <c r="J16" s="1363">
        <f t="shared" si="1"/>
        <v>20.230625</v>
      </c>
      <c r="K16" s="1363">
        <f t="shared" si="1"/>
        <v>19.116125</v>
      </c>
      <c r="L16" s="1363">
        <f t="shared" si="1"/>
        <v>20.103312500000001</v>
      </c>
      <c r="M16" s="1363">
        <f t="shared" si="1"/>
        <v>20.217000000000002</v>
      </c>
      <c r="N16" s="1363">
        <f t="shared" si="1"/>
        <v>18.5123125</v>
      </c>
      <c r="O16" s="1363">
        <f t="shared" si="1"/>
        <v>19.572687500000001</v>
      </c>
      <c r="P16" s="1363">
        <f t="shared" si="1"/>
        <v>18.432499999999997</v>
      </c>
      <c r="Q16" s="1363">
        <f t="shared" si="1"/>
        <v>14.034562499999995</v>
      </c>
      <c r="R16" s="1363">
        <f t="shared" si="1"/>
        <v>3.5887499999999957</v>
      </c>
      <c r="S16" s="1363">
        <f t="shared" si="1"/>
        <v>-4.2515625000000021</v>
      </c>
      <c r="T16" s="1363">
        <f>AVERAGE(Q15:T15)</f>
        <v>-10.027875000000002</v>
      </c>
      <c r="U16" s="1363">
        <f t="shared" si="1"/>
        <v>-9.8617500000000007</v>
      </c>
      <c r="V16" s="1363">
        <f>AVERAGE(S15:V15)</f>
        <v>10.710687499999999</v>
      </c>
    </row>
    <row r="17" spans="1:145" s="7" customFormat="1" x14ac:dyDescent="0.2">
      <c r="H17" s="62"/>
      <c r="I17" s="71"/>
      <c r="J17" s="107"/>
      <c r="K17" s="119"/>
      <c r="L17" s="594"/>
      <c r="M17" s="681"/>
      <c r="N17" s="707"/>
      <c r="O17" s="731"/>
      <c r="P17" s="752"/>
      <c r="Q17" s="776"/>
    </row>
    <row r="18" spans="1:145" s="25" customFormat="1" ht="63" customHeight="1" x14ac:dyDescent="0.2">
      <c r="A18" s="1454" t="s">
        <v>290</v>
      </c>
      <c r="B18" s="1984" t="s">
        <v>296</v>
      </c>
      <c r="C18" s="1947"/>
      <c r="D18" s="1947"/>
      <c r="E18" s="1947"/>
      <c r="F18" s="1947"/>
      <c r="G18" s="1947"/>
      <c r="H18" s="1947"/>
      <c r="I18" s="1947"/>
      <c r="J18" s="1947"/>
      <c r="K18" s="1947"/>
      <c r="L18" s="1947"/>
      <c r="M18" s="1947"/>
      <c r="N18" s="1947"/>
      <c r="O18" s="1947"/>
      <c r="P18" s="1947"/>
      <c r="Q18" s="1947"/>
      <c r="R18" s="1489"/>
      <c r="S18" s="1464"/>
      <c r="T18" s="1464"/>
      <c r="U18" s="1464"/>
      <c r="V18" s="1733"/>
      <c r="W18" s="7"/>
      <c r="X18" s="7"/>
    </row>
    <row r="19" spans="1:145" s="25" customFormat="1" ht="63" customHeight="1" x14ac:dyDescent="0.2">
      <c r="A19" s="1463"/>
      <c r="B19" s="1456" t="s">
        <v>68</v>
      </c>
      <c r="C19" s="1412" t="s">
        <v>6</v>
      </c>
      <c r="D19" s="1412" t="s">
        <v>7</v>
      </c>
      <c r="E19" s="1413" t="s">
        <v>8</v>
      </c>
      <c r="F19" s="1465" t="s">
        <v>140</v>
      </c>
      <c r="G19" s="1465" t="s">
        <v>179</v>
      </c>
      <c r="H19" s="1465" t="s">
        <v>224</v>
      </c>
      <c r="I19" s="1465" t="s">
        <v>235</v>
      </c>
      <c r="J19" s="1465" t="s">
        <v>288</v>
      </c>
      <c r="K19" s="1465" t="s">
        <v>323</v>
      </c>
      <c r="L19" s="1465" t="s">
        <v>335</v>
      </c>
      <c r="M19" s="1465" t="s">
        <v>386</v>
      </c>
      <c r="N19" s="1465" t="s">
        <v>410</v>
      </c>
      <c r="O19" s="1465" t="s">
        <v>425</v>
      </c>
      <c r="P19" s="1465" t="s">
        <v>458</v>
      </c>
      <c r="Q19" s="1465" t="s">
        <v>600</v>
      </c>
      <c r="R19" s="1414" t="s">
        <v>653</v>
      </c>
      <c r="S19" s="1411" t="s">
        <v>660</v>
      </c>
      <c r="T19" s="1490" t="s">
        <v>700</v>
      </c>
      <c r="U19" s="1777" t="s">
        <v>704</v>
      </c>
      <c r="V19" s="1612" t="s">
        <v>706</v>
      </c>
      <c r="W19" s="7"/>
      <c r="X19" s="7"/>
    </row>
    <row r="20" spans="1:145" ht="31.5" customHeight="1" x14ac:dyDescent="0.2">
      <c r="A20" s="44"/>
      <c r="B20" s="1457" t="s">
        <v>69</v>
      </c>
      <c r="C20" s="1415"/>
      <c r="D20" s="1415" t="s">
        <v>674</v>
      </c>
      <c r="E20" s="1415"/>
      <c r="F20" s="1416"/>
      <c r="G20" s="1467"/>
      <c r="H20" s="1468" t="s">
        <v>678</v>
      </c>
      <c r="I20" s="1467"/>
      <c r="J20" s="1467"/>
      <c r="K20" s="1467"/>
      <c r="L20" s="1468" t="s">
        <v>682</v>
      </c>
      <c r="M20" s="1467"/>
      <c r="N20" s="1467"/>
      <c r="O20" s="1467"/>
      <c r="P20" s="1468" t="s">
        <v>686</v>
      </c>
      <c r="Q20" s="1467"/>
      <c r="R20" s="1467"/>
      <c r="S20" s="1491"/>
      <c r="T20" s="1442" t="s">
        <v>692</v>
      </c>
      <c r="U20" s="1491"/>
      <c r="V20" s="1638"/>
      <c r="X20" s="1496" t="s">
        <v>702</v>
      </c>
      <c r="Y20" s="3"/>
      <c r="Z20" s="3"/>
      <c r="AA20" s="3"/>
      <c r="AB20" s="3"/>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row>
    <row r="21" spans="1:145" s="1" customFormat="1" x14ac:dyDescent="0.2">
      <c r="A21" s="10"/>
      <c r="B21" s="1492" t="s">
        <v>309</v>
      </c>
      <c r="C21" s="1446">
        <v>13.459074610131935</v>
      </c>
      <c r="D21" s="1446">
        <v>-9.6034653298059727</v>
      </c>
      <c r="E21" s="1446">
        <v>-3.8833727779204765</v>
      </c>
      <c r="F21" s="1446">
        <v>1.038498706240303</v>
      </c>
      <c r="G21" s="1446">
        <v>7.2937620660763018</v>
      </c>
      <c r="H21" s="1446">
        <v>14.617085870452396</v>
      </c>
      <c r="I21" s="1446">
        <v>9.6886369642459975</v>
      </c>
      <c r="J21" s="1446">
        <v>12.854316096591646</v>
      </c>
      <c r="K21" s="1446">
        <v>-0.32474687929837404</v>
      </c>
      <c r="L21" s="1446">
        <v>8.9126721853124771</v>
      </c>
      <c r="M21" s="1446">
        <v>-6.8835396398811781</v>
      </c>
      <c r="N21" s="1446">
        <v>-6.3145047858906986</v>
      </c>
      <c r="O21" s="1446">
        <v>1.2680229641293161</v>
      </c>
      <c r="P21" s="1446">
        <v>6.7840431200000264</v>
      </c>
      <c r="Q21" s="1446">
        <v>-7.6493698997327568</v>
      </c>
      <c r="R21" s="1446">
        <v>-44.49298839094881</v>
      </c>
      <c r="S21" s="1449">
        <v>-20.993217818626512</v>
      </c>
      <c r="T21" s="1450">
        <v>-2.7732156008033102</v>
      </c>
      <c r="U21" s="1449">
        <v>-16.207400511661923</v>
      </c>
      <c r="V21" s="1771">
        <v>38.691631075615753</v>
      </c>
      <c r="W21" s="7"/>
      <c r="X21" s="7"/>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row>
    <row r="22" spans="1:145" s="1" customFormat="1" x14ac:dyDescent="0.2">
      <c r="A22" s="10"/>
      <c r="B22" s="1470" t="s">
        <v>310</v>
      </c>
      <c r="C22" s="1398"/>
      <c r="D22" s="1398"/>
      <c r="E22" s="1398"/>
      <c r="F22" s="1398"/>
      <c r="G22" s="1398"/>
      <c r="H22" s="1398"/>
      <c r="I22" s="1405">
        <v>47.504392951838227</v>
      </c>
      <c r="J22" s="1405">
        <v>-6.4338958050858945</v>
      </c>
      <c r="K22" s="1405">
        <v>5.8132381116562524</v>
      </c>
      <c r="L22" s="1405">
        <v>7.2719349919594336</v>
      </c>
      <c r="M22" s="1405">
        <v>9.8995009372668559</v>
      </c>
      <c r="N22" s="1405">
        <v>32.361212845078825</v>
      </c>
      <c r="O22" s="1405">
        <v>-8.3853087015334573</v>
      </c>
      <c r="P22" s="1405">
        <v>1.1287890077139471</v>
      </c>
      <c r="Q22" s="1405">
        <v>-10.071635850091605</v>
      </c>
      <c r="R22" s="1405">
        <v>-55.311419610116957</v>
      </c>
      <c r="S22" s="1397">
        <v>-28.613353130303931</v>
      </c>
      <c r="T22" s="1433">
        <v>-36.784058060813813</v>
      </c>
      <c r="U22" s="1397">
        <v>-0.9536307436956788</v>
      </c>
      <c r="V22" s="1682">
        <v>11.640358640428552</v>
      </c>
      <c r="W22" s="7"/>
      <c r="X22" s="7"/>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row>
    <row r="23" spans="1:145" s="1" customFormat="1" x14ac:dyDescent="0.2">
      <c r="A23" s="10"/>
      <c r="B23" s="1470" t="s">
        <v>311</v>
      </c>
      <c r="C23" s="1405">
        <v>9.0342888303216444</v>
      </c>
      <c r="D23" s="1405">
        <v>-5.1622241173308332</v>
      </c>
      <c r="E23" s="1405">
        <v>-1.1076179640096522</v>
      </c>
      <c r="F23" s="1405">
        <v>-9.2871577448491625</v>
      </c>
      <c r="G23" s="1405">
        <v>-6.2620448970490203</v>
      </c>
      <c r="H23" s="1405">
        <v>-0.98740385744342629</v>
      </c>
      <c r="I23" s="1405">
        <v>-4.2623843492581708</v>
      </c>
      <c r="J23" s="1405">
        <v>2.8372304815530964</v>
      </c>
      <c r="K23" s="1405">
        <v>3.0055986806576427</v>
      </c>
      <c r="L23" s="1405">
        <v>-7.1775950836468061</v>
      </c>
      <c r="M23" s="1405">
        <v>10.137573794087356</v>
      </c>
      <c r="N23" s="1405">
        <v>1.4945291309688733</v>
      </c>
      <c r="O23" s="1405">
        <v>-11.219225243266534</v>
      </c>
      <c r="P23" s="1405">
        <v>14.312977913379708</v>
      </c>
      <c r="Q23" s="1405">
        <v>-3.1253852533935738</v>
      </c>
      <c r="R23" s="1405">
        <v>-33.824390990183588</v>
      </c>
      <c r="S23" s="1397">
        <v>-19.292229607960156</v>
      </c>
      <c r="T23" s="1433">
        <v>4.387565984290938</v>
      </c>
      <c r="U23" s="1397">
        <v>-1.7611167446004763</v>
      </c>
      <c r="V23" s="1682">
        <v>34.227989643536851</v>
      </c>
      <c r="W23" s="7"/>
      <c r="X23" s="7"/>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row>
    <row r="24" spans="1:145" s="1" customFormat="1" x14ac:dyDescent="0.2">
      <c r="A24" s="10"/>
      <c r="B24" s="1470" t="s">
        <v>312</v>
      </c>
      <c r="C24" s="1405">
        <v>-1.038469656500959</v>
      </c>
      <c r="D24" s="1405">
        <v>7.428007768101037</v>
      </c>
      <c r="E24" s="1405">
        <v>28.912691788325581</v>
      </c>
      <c r="F24" s="1405">
        <v>-10.112551325661704</v>
      </c>
      <c r="G24" s="1405">
        <v>4.9222340293780977</v>
      </c>
      <c r="H24" s="1405">
        <v>13.298425200550396</v>
      </c>
      <c r="I24" s="1405">
        <v>4.3226173444383669</v>
      </c>
      <c r="J24" s="1405">
        <v>7.982689072114999</v>
      </c>
      <c r="K24" s="1405">
        <v>-4.1206728140732087</v>
      </c>
      <c r="L24" s="1405">
        <v>9.0648137175447712</v>
      </c>
      <c r="M24" s="1405">
        <v>-3.9030403055397982</v>
      </c>
      <c r="N24" s="1405">
        <v>5.1942259433541311</v>
      </c>
      <c r="O24" s="1405">
        <v>8.7315610043211951</v>
      </c>
      <c r="P24" s="1405">
        <v>9.6284144263354321</v>
      </c>
      <c r="Q24" s="1405">
        <v>-12.548086731453425</v>
      </c>
      <c r="R24" s="1405">
        <v>-54.27620956082653</v>
      </c>
      <c r="S24" s="1397">
        <v>-25.360601322286023</v>
      </c>
      <c r="T24" s="1433">
        <v>-31.13041414099127</v>
      </c>
      <c r="U24" s="1397">
        <v>-28.267092748977234</v>
      </c>
      <c r="V24" s="1682">
        <v>38.62365128915998</v>
      </c>
      <c r="W24" s="7"/>
      <c r="X24" s="7"/>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row>
    <row r="25" spans="1:145" s="1" customFormat="1" x14ac:dyDescent="0.2">
      <c r="A25" s="10"/>
      <c r="B25" s="1470" t="s">
        <v>313</v>
      </c>
      <c r="C25" s="1405">
        <v>11.488734200906547</v>
      </c>
      <c r="D25" s="1405">
        <v>31.089832266054728</v>
      </c>
      <c r="E25" s="1405">
        <v>-0.2015169743358971</v>
      </c>
      <c r="F25" s="1405">
        <v>-8.3812270480650657</v>
      </c>
      <c r="G25" s="1405">
        <v>41.069528929137384</v>
      </c>
      <c r="H25" s="1405">
        <v>1.9996665518621906</v>
      </c>
      <c r="I25" s="1405">
        <v>14.729159119280084</v>
      </c>
      <c r="J25" s="1405">
        <v>8.5225498346758428</v>
      </c>
      <c r="K25" s="1405">
        <v>8.0937985358804312</v>
      </c>
      <c r="L25" s="1405">
        <v>28.893742197481572</v>
      </c>
      <c r="M25" s="1405">
        <v>54.998794544999406</v>
      </c>
      <c r="N25" s="1405">
        <v>-6.7565460966704363</v>
      </c>
      <c r="O25" s="1405">
        <v>30.665358426566769</v>
      </c>
      <c r="P25" s="1405">
        <v>24.545949958417246</v>
      </c>
      <c r="Q25" s="1405">
        <v>-26.741688284441537</v>
      </c>
      <c r="R25" s="1405">
        <v>-46.250204577219527</v>
      </c>
      <c r="S25" s="1397">
        <v>-27.334529634015922</v>
      </c>
      <c r="T25" s="1433">
        <v>-17.286156519486767</v>
      </c>
      <c r="U25" s="1397">
        <v>-10.175944158634104</v>
      </c>
      <c r="V25" s="1682">
        <v>44.919736464692846</v>
      </c>
      <c r="W25" s="7"/>
      <c r="X25" s="7"/>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row>
    <row r="26" spans="1:145" s="1" customFormat="1" x14ac:dyDescent="0.2">
      <c r="A26" s="10"/>
      <c r="B26" s="1470" t="s">
        <v>314</v>
      </c>
      <c r="C26" s="1405">
        <v>-13.344310314487004</v>
      </c>
      <c r="D26" s="1405">
        <v>-0.57014377155826512</v>
      </c>
      <c r="E26" s="1405">
        <v>-9.9199240761024452</v>
      </c>
      <c r="F26" s="1405">
        <v>56.775472111483587</v>
      </c>
      <c r="G26" s="1405">
        <v>-20.393805451642628</v>
      </c>
      <c r="H26" s="1405">
        <v>-35.240074697931007</v>
      </c>
      <c r="I26" s="1405">
        <v>-25.544928943862612</v>
      </c>
      <c r="J26" s="1405">
        <v>-11.621410042447703</v>
      </c>
      <c r="K26" s="1405">
        <v>-3.9059524604570681</v>
      </c>
      <c r="L26" s="1405">
        <v>23.621914551285528</v>
      </c>
      <c r="M26" s="1405">
        <v>-4.1968080595105546</v>
      </c>
      <c r="N26" s="1405">
        <v>-21.601946327811866</v>
      </c>
      <c r="O26" s="1405">
        <v>0.63243200333432847</v>
      </c>
      <c r="P26" s="1405">
        <v>-5.2170348179867165</v>
      </c>
      <c r="Q26" s="1405">
        <v>-15.95208654216588</v>
      </c>
      <c r="R26" s="1405">
        <v>-72.700411118851292</v>
      </c>
      <c r="S26" s="1397">
        <v>-72.898332314341999</v>
      </c>
      <c r="T26" s="1433">
        <v>-47.298015800766635</v>
      </c>
      <c r="U26" s="1397">
        <v>3.7882826870019044</v>
      </c>
      <c r="V26" s="1682">
        <v>47.883644803567257</v>
      </c>
      <c r="W26" s="7"/>
      <c r="X26" s="7"/>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row>
    <row r="27" spans="1:145" s="1" customFormat="1" x14ac:dyDescent="0.2">
      <c r="A27" s="10"/>
      <c r="B27" s="1470" t="s">
        <v>315</v>
      </c>
      <c r="C27" s="1405">
        <v>33.065986669546866</v>
      </c>
      <c r="D27" s="1405">
        <v>-6.1695726320060507</v>
      </c>
      <c r="E27" s="1405">
        <v>-24.11675341682697</v>
      </c>
      <c r="F27" s="1405">
        <v>20.008310960372786</v>
      </c>
      <c r="G27" s="1405">
        <v>-2.1497520326845709</v>
      </c>
      <c r="H27" s="1405">
        <v>-1.6573471940128426</v>
      </c>
      <c r="I27" s="1405">
        <v>4.1128399764429879</v>
      </c>
      <c r="J27" s="1405">
        <v>15.995026401292929</v>
      </c>
      <c r="K27" s="1405">
        <v>8.3439480704648474</v>
      </c>
      <c r="L27" s="1405">
        <v>11.314857530603332</v>
      </c>
      <c r="M27" s="1405">
        <v>-5.5451242689048987</v>
      </c>
      <c r="N27" s="1405">
        <v>21.488399830564919</v>
      </c>
      <c r="O27" s="1405">
        <v>15.542144870788883</v>
      </c>
      <c r="P27" s="1405">
        <v>9.9728817278013455</v>
      </c>
      <c r="Q27" s="1405">
        <v>-17.816646933022071</v>
      </c>
      <c r="R27" s="1405">
        <v>-16.938698973702088</v>
      </c>
      <c r="S27" s="1397">
        <v>-33.03857605464227</v>
      </c>
      <c r="T27" s="1433">
        <v>-4.8392949368902283</v>
      </c>
      <c r="U27" s="1397">
        <v>-3.7858178568779026</v>
      </c>
      <c r="V27" s="1682">
        <v>17.873317632534249</v>
      </c>
      <c r="W27" s="7"/>
      <c r="X27" s="7"/>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row>
    <row r="28" spans="1:145" s="1" customFormat="1" x14ac:dyDescent="0.2">
      <c r="A28" s="10"/>
      <c r="B28" s="1470" t="s">
        <v>316</v>
      </c>
      <c r="C28" s="1398"/>
      <c r="D28" s="1398"/>
      <c r="E28" s="1398"/>
      <c r="F28" s="1398"/>
      <c r="G28" s="1398"/>
      <c r="H28" s="1398"/>
      <c r="I28" s="1405">
        <v>2.1008747359072557</v>
      </c>
      <c r="J28" s="1405">
        <v>14.502071421138238</v>
      </c>
      <c r="K28" s="1405">
        <v>15.780698127371236</v>
      </c>
      <c r="L28" s="1405">
        <v>5.082901803694102</v>
      </c>
      <c r="M28" s="1405">
        <v>8.0263254545796663</v>
      </c>
      <c r="N28" s="1405">
        <v>-7.9579315137927189</v>
      </c>
      <c r="O28" s="1405">
        <v>-5.1615671497814892</v>
      </c>
      <c r="P28" s="1405">
        <v>-5.4292535827611124</v>
      </c>
      <c r="Q28" s="1405">
        <v>-0.70710605340883748</v>
      </c>
      <c r="R28" s="1405">
        <v>-40.38780834203488</v>
      </c>
      <c r="S28" s="1397">
        <v>-9.9557924539049996</v>
      </c>
      <c r="T28" s="1433">
        <v>-6.917701834287862</v>
      </c>
      <c r="U28" s="1397">
        <v>-8.102639252693896</v>
      </c>
      <c r="V28" s="1682">
        <v>-2.7975775535934115</v>
      </c>
      <c r="W28" s="7"/>
      <c r="X28" s="7"/>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row>
    <row r="29" spans="1:145" s="1" customFormat="1" x14ac:dyDescent="0.2">
      <c r="A29" s="10"/>
      <c r="B29" s="1470" t="s">
        <v>317</v>
      </c>
      <c r="C29" s="1405">
        <v>-13.130767311213139</v>
      </c>
      <c r="D29" s="1405">
        <v>19.312173312941503</v>
      </c>
      <c r="E29" s="1405">
        <v>19.752355266173552</v>
      </c>
      <c r="F29" s="1405">
        <v>-17.776968417205886</v>
      </c>
      <c r="G29" s="1405">
        <v>4.828463347939369</v>
      </c>
      <c r="H29" s="1405">
        <v>23.207210743922055</v>
      </c>
      <c r="I29" s="1405">
        <v>28.073648920851568</v>
      </c>
      <c r="J29" s="1405">
        <v>13.290903892983351</v>
      </c>
      <c r="K29" s="1405">
        <v>-2.0052435679542024</v>
      </c>
      <c r="L29" s="1405">
        <v>0.82400841072665665</v>
      </c>
      <c r="M29" s="1405">
        <v>16.11554658435572</v>
      </c>
      <c r="N29" s="1405">
        <v>13.784743336076735</v>
      </c>
      <c r="O29" s="1405">
        <v>2.1614931761436633</v>
      </c>
      <c r="P29" s="1405">
        <v>3.2057531846470395</v>
      </c>
      <c r="Q29" s="1405">
        <v>-17.52931458696602</v>
      </c>
      <c r="R29" s="1405">
        <v>-34.851539436461117</v>
      </c>
      <c r="S29" s="1397">
        <v>-15.432720409767661</v>
      </c>
      <c r="T29" s="1433">
        <v>-17.360039092995287</v>
      </c>
      <c r="U29" s="1397">
        <v>-15.540929147305597</v>
      </c>
      <c r="V29" s="1682">
        <v>22.536498645146644</v>
      </c>
      <c r="W29" s="7"/>
      <c r="X29" s="7"/>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row>
    <row r="30" spans="1:145" s="1" customFormat="1" x14ac:dyDescent="0.2">
      <c r="A30" s="10"/>
      <c r="B30" s="1470" t="s">
        <v>318</v>
      </c>
      <c r="C30" s="1405">
        <v>9.4213225989295548</v>
      </c>
      <c r="D30" s="1405">
        <v>8.2481012376399896</v>
      </c>
      <c r="E30" s="1405">
        <v>-2.2071716737047327</v>
      </c>
      <c r="F30" s="1405">
        <v>4.333206958985782</v>
      </c>
      <c r="G30" s="1405">
        <v>6.5030171815454301</v>
      </c>
      <c r="H30" s="1405">
        <v>1.9938919440237652</v>
      </c>
      <c r="I30" s="1405">
        <v>15.888327224973882</v>
      </c>
      <c r="J30" s="1405">
        <v>7.2424441370084462</v>
      </c>
      <c r="K30" s="1405">
        <v>3.5160700579328625</v>
      </c>
      <c r="L30" s="1405">
        <v>7.4118225631785064</v>
      </c>
      <c r="M30" s="1405">
        <v>1.8217168443269063</v>
      </c>
      <c r="N30" s="1405">
        <v>-9.1739727817963725</v>
      </c>
      <c r="O30" s="1405">
        <v>-0.12185404713219444</v>
      </c>
      <c r="P30" s="1405">
        <v>0.58614604542214532</v>
      </c>
      <c r="Q30" s="1405">
        <v>-16.948710844429669</v>
      </c>
      <c r="R30" s="1405">
        <v>-34.938535275523947</v>
      </c>
      <c r="S30" s="1397">
        <v>-27.935477284655359</v>
      </c>
      <c r="T30" s="1433">
        <v>-27.16043089341747</v>
      </c>
      <c r="U30" s="1397">
        <v>-4.3267822395358921</v>
      </c>
      <c r="V30" s="1682">
        <v>31.934026864279279</v>
      </c>
      <c r="W30" s="7"/>
      <c r="X30" s="7"/>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row>
    <row r="31" spans="1:145" s="1" customFormat="1" x14ac:dyDescent="0.2">
      <c r="A31" s="10"/>
      <c r="B31" s="1470" t="s">
        <v>319</v>
      </c>
      <c r="C31" s="1405">
        <v>-7.749107507365725</v>
      </c>
      <c r="D31" s="1405">
        <v>24.921249645287528</v>
      </c>
      <c r="E31" s="1405">
        <v>-5.408270933858299</v>
      </c>
      <c r="F31" s="1405">
        <v>2.5163687377970083</v>
      </c>
      <c r="G31" s="1405">
        <v>14.034485016444672</v>
      </c>
      <c r="H31" s="1405">
        <v>-0.28516033331263646</v>
      </c>
      <c r="I31" s="1405">
        <v>9.7537324678821733</v>
      </c>
      <c r="J31" s="1405">
        <v>5.7169198666734076</v>
      </c>
      <c r="K31" s="1405">
        <v>10.334120847839074</v>
      </c>
      <c r="L31" s="1405">
        <v>14.766976340019271</v>
      </c>
      <c r="M31" s="1405">
        <v>8.9116988319771497</v>
      </c>
      <c r="N31" s="1405">
        <v>1.2150196316522923</v>
      </c>
      <c r="O31" s="1405">
        <v>3.1508752957724186</v>
      </c>
      <c r="P31" s="1405">
        <v>3.1602932778025621</v>
      </c>
      <c r="Q31" s="1405">
        <v>-6.2967540768749632</v>
      </c>
      <c r="R31" s="1405">
        <v>-45.708898245609134</v>
      </c>
      <c r="S31" s="1397">
        <v>-38.722727532122086</v>
      </c>
      <c r="T31" s="1433">
        <v>-20.036512017504464</v>
      </c>
      <c r="U31" s="1397">
        <v>-16.212503995791884</v>
      </c>
      <c r="V31" s="1682">
        <v>50.430671045008822</v>
      </c>
      <c r="W31" s="7"/>
      <c r="X31" s="7"/>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row>
    <row r="32" spans="1:145" s="1" customFormat="1" x14ac:dyDescent="0.2">
      <c r="A32" s="10"/>
      <c r="B32" s="1470" t="s">
        <v>320</v>
      </c>
      <c r="C32" s="1405">
        <v>-27.313462086768226</v>
      </c>
      <c r="D32" s="1405">
        <v>-11.861065626548063</v>
      </c>
      <c r="E32" s="1405">
        <v>4.2023074454062526</v>
      </c>
      <c r="F32" s="1405">
        <v>5.2889170107445569</v>
      </c>
      <c r="G32" s="1405">
        <v>-1.014567265545371</v>
      </c>
      <c r="H32" s="1405">
        <v>23.912108471192042</v>
      </c>
      <c r="I32" s="1405">
        <v>0.88428206847957103</v>
      </c>
      <c r="J32" s="1405">
        <v>11.56216497531806</v>
      </c>
      <c r="K32" s="1405">
        <v>7.5687423997882988</v>
      </c>
      <c r="L32" s="1405">
        <v>13.124355873678724</v>
      </c>
      <c r="M32" s="1405">
        <v>18.526009761829545</v>
      </c>
      <c r="N32" s="1405">
        <v>1.5556098664923241</v>
      </c>
      <c r="O32" s="1405">
        <v>2.6746702753701701</v>
      </c>
      <c r="P32" s="1405">
        <v>-4.0785434987098341</v>
      </c>
      <c r="Q32" s="1405">
        <v>-17.015074972708344</v>
      </c>
      <c r="R32" s="1405">
        <v>-34.506476592404248</v>
      </c>
      <c r="S32" s="1397">
        <v>-13.816580786333798</v>
      </c>
      <c r="T32" s="1433">
        <v>2.1615825064073517</v>
      </c>
      <c r="U32" s="1397">
        <v>4.1435770236883034</v>
      </c>
      <c r="V32" s="1682">
        <v>7.2905409768037215</v>
      </c>
      <c r="W32" s="7"/>
      <c r="X32" s="7"/>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row>
    <row r="33" spans="1:145" s="1" customFormat="1" x14ac:dyDescent="0.2">
      <c r="A33" s="10"/>
      <c r="B33" s="1471" t="s">
        <v>321</v>
      </c>
      <c r="C33" s="1406">
        <v>34.047426506042925</v>
      </c>
      <c r="D33" s="1406">
        <v>10.188522744152937</v>
      </c>
      <c r="E33" s="1406">
        <v>9.0256506159107239</v>
      </c>
      <c r="F33" s="1406">
        <v>27.253511801558481</v>
      </c>
      <c r="G33" s="1406">
        <v>2.1152767636941907</v>
      </c>
      <c r="H33" s="1406">
        <v>18.669159140554676</v>
      </c>
      <c r="I33" s="1406">
        <v>19.661399356839343</v>
      </c>
      <c r="J33" s="1406">
        <v>14.861968143544891</v>
      </c>
      <c r="K33" s="1406">
        <v>-9.6174274830289157</v>
      </c>
      <c r="L33" s="1406">
        <v>1.7311275364887744</v>
      </c>
      <c r="M33" s="1406">
        <v>4.7033889017814214</v>
      </c>
      <c r="N33" s="1406">
        <v>-4.9121365536630464</v>
      </c>
      <c r="O33" s="1406">
        <v>9.622055877099287</v>
      </c>
      <c r="P33" s="1406">
        <v>-3.7135210283603186</v>
      </c>
      <c r="Q33" s="1406">
        <v>-14.99802346564508</v>
      </c>
      <c r="R33" s="1406">
        <v>-36.873051716699131</v>
      </c>
      <c r="S33" s="1399">
        <v>-32.964162617062996</v>
      </c>
      <c r="T33" s="1434">
        <v>-29.468892427557698</v>
      </c>
      <c r="U33" s="1778">
        <v>-26.070132817933597</v>
      </c>
      <c r="V33" s="1683">
        <v>34.020178828452273</v>
      </c>
      <c r="W33" s="7"/>
      <c r="X33" s="7"/>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row>
    <row r="34" spans="1:145" s="25" customFormat="1" ht="31.5" customHeight="1" x14ac:dyDescent="0.2">
      <c r="A34" s="10"/>
      <c r="B34" s="1472" t="s">
        <v>9</v>
      </c>
      <c r="C34" s="1406">
        <v>2.2835874234186062</v>
      </c>
      <c r="D34" s="1406">
        <v>6.021002186100632</v>
      </c>
      <c r="E34" s="1406">
        <v>4.1623350103612378</v>
      </c>
      <c r="F34" s="1406">
        <v>6.237987316072549</v>
      </c>
      <c r="G34" s="1406">
        <v>4.4133500718453726</v>
      </c>
      <c r="H34" s="1406">
        <v>3.0614950722295808</v>
      </c>
      <c r="I34" s="1406">
        <v>5.2110217888253167</v>
      </c>
      <c r="J34" s="1406">
        <v>7.1276590970615148</v>
      </c>
      <c r="K34" s="1406">
        <v>2.412353419094309</v>
      </c>
      <c r="L34" s="1406">
        <v>11.115285871644289</v>
      </c>
      <c r="M34" s="1406">
        <v>4.7530467030672394</v>
      </c>
      <c r="N34" s="1406">
        <v>-1.322265294220079</v>
      </c>
      <c r="O34" s="1406">
        <v>4.9481139728276311</v>
      </c>
      <c r="P34" s="1406">
        <v>4.72649039921727</v>
      </c>
      <c r="Q34" s="1406">
        <v>-12.330912061939371</v>
      </c>
      <c r="R34" s="1406">
        <v>-44.94981359917616</v>
      </c>
      <c r="S34" s="1399">
        <v>-29.588535594384581</v>
      </c>
      <c r="T34" s="1434">
        <v>-19.81475795412506</v>
      </c>
      <c r="U34" s="1778">
        <v>-12.812489620798241</v>
      </c>
      <c r="V34" s="1683">
        <v>34.299361752266726</v>
      </c>
      <c r="W34" s="7"/>
      <c r="X34" s="7"/>
    </row>
    <row r="35" spans="1:145" s="25" customFormat="1" ht="3" customHeight="1" x14ac:dyDescent="0.2">
      <c r="A35" s="6"/>
      <c r="B35" s="24"/>
      <c r="C35" s="79"/>
      <c r="D35" s="92"/>
      <c r="E35" s="80"/>
      <c r="F35" s="14"/>
      <c r="H35" s="69"/>
      <c r="I35" s="71"/>
      <c r="J35" s="107"/>
      <c r="K35" s="119"/>
      <c r="L35" s="594"/>
      <c r="M35" s="681"/>
      <c r="N35" s="707"/>
      <c r="O35" s="731"/>
      <c r="P35" s="752"/>
      <c r="Q35" s="776"/>
      <c r="V35" s="7"/>
      <c r="W35" s="7"/>
      <c r="X35" s="7"/>
    </row>
    <row r="36" spans="1:145" ht="63" customHeight="1" x14ac:dyDescent="0.2">
      <c r="A36" s="9"/>
      <c r="B36" s="1956" t="s">
        <v>297</v>
      </c>
      <c r="C36" s="1957"/>
      <c r="D36" s="1957"/>
      <c r="E36" s="1957"/>
      <c r="F36" s="1957"/>
      <c r="G36" s="1957"/>
      <c r="H36" s="1957"/>
      <c r="I36" s="1957"/>
      <c r="J36" s="1957"/>
      <c r="K36" s="1957"/>
      <c r="L36" s="1957"/>
      <c r="M36" s="1957"/>
      <c r="N36" s="1957"/>
      <c r="O36" s="1957"/>
      <c r="P36" s="1957"/>
      <c r="Q36" s="1957"/>
      <c r="R36" s="5"/>
      <c r="S36" s="5"/>
      <c r="T36" s="5"/>
      <c r="U36" s="5"/>
      <c r="V36" s="5"/>
      <c r="W36" s="3"/>
      <c r="X36" s="3"/>
      <c r="Y36" s="3"/>
      <c r="Z36" s="25"/>
      <c r="AA36" s="3"/>
      <c r="AB36" s="3"/>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row>
    <row r="37" spans="1:145" s="7" customFormat="1" ht="63" customHeight="1" x14ac:dyDescent="0.2">
      <c r="A37" s="1454" t="s">
        <v>291</v>
      </c>
      <c r="B37" s="1946" t="s">
        <v>78</v>
      </c>
      <c r="C37" s="1947"/>
      <c r="D37" s="1947"/>
      <c r="E37" s="1947"/>
      <c r="F37" s="1947"/>
      <c r="G37" s="1947"/>
      <c r="H37" s="1947"/>
      <c r="I37" s="1947"/>
      <c r="J37" s="1947"/>
      <c r="K37" s="1947"/>
      <c r="L37" s="1947"/>
      <c r="M37" s="1947"/>
      <c r="N37" s="1947"/>
      <c r="O37" s="1947"/>
      <c r="P37" s="1947"/>
      <c r="Q37" s="1947"/>
      <c r="R37" s="1947"/>
      <c r="S37" s="1947"/>
      <c r="T37" s="1947"/>
      <c r="U37" s="1947"/>
      <c r="V37" s="1681"/>
      <c r="Z37" s="25"/>
    </row>
    <row r="38" spans="1:145" s="7" customFormat="1" ht="63" customHeight="1" x14ac:dyDescent="0.2">
      <c r="A38" s="1455"/>
      <c r="B38" s="1643" t="s">
        <v>68</v>
      </c>
      <c r="C38" s="1707" t="s">
        <v>6</v>
      </c>
      <c r="D38" s="1707" t="s">
        <v>7</v>
      </c>
      <c r="E38" s="1775" t="s">
        <v>8</v>
      </c>
      <c r="F38" s="1709" t="s">
        <v>140</v>
      </c>
      <c r="G38" s="1709" t="s">
        <v>179</v>
      </c>
      <c r="H38" s="1709" t="s">
        <v>224</v>
      </c>
      <c r="I38" s="1709" t="s">
        <v>235</v>
      </c>
      <c r="J38" s="1709" t="s">
        <v>288</v>
      </c>
      <c r="K38" s="1709" t="s">
        <v>323</v>
      </c>
      <c r="L38" s="1709" t="s">
        <v>335</v>
      </c>
      <c r="M38" s="1709" t="s">
        <v>386</v>
      </c>
      <c r="N38" s="1709" t="s">
        <v>410</v>
      </c>
      <c r="O38" s="1709" t="s">
        <v>425</v>
      </c>
      <c r="P38" s="1709" t="s">
        <v>458</v>
      </c>
      <c r="Q38" s="1709" t="s">
        <v>600</v>
      </c>
      <c r="R38" s="1609" t="s">
        <v>653</v>
      </c>
      <c r="S38" s="1609" t="s">
        <v>660</v>
      </c>
      <c r="T38" s="1709" t="s">
        <v>700</v>
      </c>
      <c r="U38" s="1709" t="s">
        <v>704</v>
      </c>
      <c r="V38" s="1772" t="s">
        <v>706</v>
      </c>
      <c r="W38" s="1455"/>
      <c r="Z38" s="25"/>
    </row>
    <row r="39" spans="1:145" ht="31.5" customHeight="1" x14ac:dyDescent="0.2">
      <c r="A39" s="44"/>
      <c r="B39" s="1457" t="s">
        <v>69</v>
      </c>
      <c r="C39" s="1458" t="s">
        <v>674</v>
      </c>
      <c r="D39" s="1459" t="s">
        <v>675</v>
      </c>
      <c r="E39" s="1460" t="s">
        <v>676</v>
      </c>
      <c r="F39" s="1461" t="s">
        <v>677</v>
      </c>
      <c r="G39" s="1474" t="s">
        <v>678</v>
      </c>
      <c r="H39" s="1475" t="s">
        <v>679</v>
      </c>
      <c r="I39" s="1476" t="s">
        <v>680</v>
      </c>
      <c r="J39" s="1477" t="s">
        <v>681</v>
      </c>
      <c r="K39" s="1478" t="s">
        <v>682</v>
      </c>
      <c r="L39" s="1479" t="s">
        <v>683</v>
      </c>
      <c r="M39" s="1480" t="s">
        <v>684</v>
      </c>
      <c r="N39" s="1481" t="s">
        <v>685</v>
      </c>
      <c r="O39" s="1482" t="s">
        <v>686</v>
      </c>
      <c r="P39" s="1483" t="s">
        <v>687</v>
      </c>
      <c r="Q39" s="1484" t="s">
        <v>688</v>
      </c>
      <c r="R39" s="1485" t="s">
        <v>689</v>
      </c>
      <c r="S39" s="1486" t="s">
        <v>692</v>
      </c>
      <c r="T39" s="1426" t="s">
        <v>701</v>
      </c>
      <c r="U39" s="1426" t="s">
        <v>705</v>
      </c>
      <c r="V39" s="1776" t="s">
        <v>707</v>
      </c>
      <c r="W39" s="1347"/>
      <c r="X39" s="3"/>
      <c r="Y39" s="3"/>
      <c r="Z39" s="25"/>
      <c r="AA39" s="3"/>
      <c r="AB39" s="3"/>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row>
    <row r="40" spans="1:145" s="7" customFormat="1" x14ac:dyDescent="0.2">
      <c r="A40" s="52"/>
      <c r="B40" s="1462" t="s">
        <v>4</v>
      </c>
      <c r="C40" s="1395">
        <v>14.802</v>
      </c>
      <c r="D40" s="1395">
        <v>20.696000000000002</v>
      </c>
      <c r="E40" s="1395">
        <v>26.23</v>
      </c>
      <c r="F40" s="1395">
        <v>23.457000000000001</v>
      </c>
      <c r="G40" s="1395">
        <v>26.244</v>
      </c>
      <c r="H40" s="1395">
        <v>29.942</v>
      </c>
      <c r="I40" s="1395">
        <v>28.853000000000002</v>
      </c>
      <c r="J40" s="1395">
        <v>28.317</v>
      </c>
      <c r="K40" s="1395">
        <v>27.839000000000002</v>
      </c>
      <c r="L40" s="1395">
        <v>32.901000000000003</v>
      </c>
      <c r="M40" s="1395">
        <v>27.265000000000001</v>
      </c>
      <c r="N40" s="1395">
        <v>30.124000000000002</v>
      </c>
      <c r="O40" s="1395">
        <v>28.734999999999999</v>
      </c>
      <c r="P40" s="1395">
        <v>37.773000000000003</v>
      </c>
      <c r="Q40" s="1395">
        <v>37.545999999999999</v>
      </c>
      <c r="R40" s="1395">
        <v>19.515000000000001</v>
      </c>
      <c r="S40" s="1427">
        <v>26.164999999999999</v>
      </c>
      <c r="T40" s="1427">
        <v>26.779</v>
      </c>
      <c r="U40" s="1427">
        <v>20.341000000000001</v>
      </c>
      <c r="V40" s="1614">
        <v>23.428000000000001</v>
      </c>
      <c r="W40" s="1455"/>
      <c r="Z40" s="25"/>
    </row>
    <row r="41" spans="1:145" s="7" customFormat="1" x14ac:dyDescent="0.2">
      <c r="A41" s="1455"/>
      <c r="B41" s="1487" t="s">
        <v>137</v>
      </c>
      <c r="C41" s="1395">
        <v>10.53</v>
      </c>
      <c r="D41" s="1395">
        <v>14.983000000000001</v>
      </c>
      <c r="E41" s="1395">
        <v>21.318000000000001</v>
      </c>
      <c r="F41" s="1395">
        <v>20.698</v>
      </c>
      <c r="G41" s="1395">
        <v>19.481000000000002</v>
      </c>
      <c r="H41" s="1395">
        <v>19.536000000000001</v>
      </c>
      <c r="I41" s="1395">
        <v>20.681000000000001</v>
      </c>
      <c r="J41" s="1395">
        <v>20.780999999999999</v>
      </c>
      <c r="K41" s="1395">
        <v>20.006</v>
      </c>
      <c r="L41" s="1395">
        <v>20.228000000000002</v>
      </c>
      <c r="M41" s="1395">
        <v>20.734000000000002</v>
      </c>
      <c r="N41" s="1395">
        <v>19.571000000000002</v>
      </c>
      <c r="O41" s="1395">
        <v>21.458000000000002</v>
      </c>
      <c r="P41" s="1395">
        <v>18.777999999999999</v>
      </c>
      <c r="Q41" s="1395">
        <v>17.228999999999999</v>
      </c>
      <c r="R41" s="1395">
        <v>15.196</v>
      </c>
      <c r="S41" s="1428">
        <v>15.537000000000001</v>
      </c>
      <c r="T41" s="1428">
        <v>16.382999999999999</v>
      </c>
      <c r="U41" s="1428">
        <v>16.446999999999999</v>
      </c>
      <c r="V41" s="1614">
        <v>18.265000000000001</v>
      </c>
      <c r="W41" s="1455"/>
      <c r="Z41" s="25"/>
    </row>
    <row r="42" spans="1:145" s="7" customFormat="1" x14ac:dyDescent="0.2">
      <c r="A42" s="1455"/>
      <c r="B42" s="1487" t="s">
        <v>138</v>
      </c>
      <c r="C42" s="1395">
        <v>25.663</v>
      </c>
      <c r="D42" s="1395">
        <v>26.457000000000001</v>
      </c>
      <c r="E42" s="1395">
        <v>27.501000000000001</v>
      </c>
      <c r="F42" s="1395">
        <v>31.673000000000002</v>
      </c>
      <c r="G42" s="1395">
        <v>31.036999999999999</v>
      </c>
      <c r="H42" s="1395">
        <v>27.088000000000001</v>
      </c>
      <c r="I42" s="1395">
        <v>27.509</v>
      </c>
      <c r="J42" s="1395">
        <v>26.382000000000001</v>
      </c>
      <c r="K42" s="1395">
        <v>29.385000000000002</v>
      </c>
      <c r="L42" s="1395">
        <v>27.084</v>
      </c>
      <c r="M42" s="1395">
        <v>29.231999999999999</v>
      </c>
      <c r="N42" s="1395">
        <v>25.882999999999999</v>
      </c>
      <c r="O42" s="1395">
        <v>29.175000000000001</v>
      </c>
      <c r="P42" s="1395">
        <v>24.057000000000002</v>
      </c>
      <c r="Q42" s="1395">
        <v>23.751999999999999</v>
      </c>
      <c r="R42" s="1395">
        <v>27.166</v>
      </c>
      <c r="S42" s="1428">
        <v>28.073</v>
      </c>
      <c r="T42" s="1428">
        <v>27.374000000000002</v>
      </c>
      <c r="U42" s="1428">
        <v>29.047000000000001</v>
      </c>
      <c r="V42" s="1614">
        <v>29.667000000000002</v>
      </c>
      <c r="W42" s="1455"/>
      <c r="Z42" s="25"/>
    </row>
    <row r="43" spans="1:145" s="7" customFormat="1" x14ac:dyDescent="0.2">
      <c r="A43" s="1455"/>
      <c r="B43" s="1487" t="s">
        <v>139</v>
      </c>
      <c r="C43" s="1395">
        <v>12.14</v>
      </c>
      <c r="D43" s="1395">
        <v>12.258000000000001</v>
      </c>
      <c r="E43" s="1395">
        <v>8.4079999999999995</v>
      </c>
      <c r="F43" s="1395">
        <v>10.084</v>
      </c>
      <c r="G43" s="1395">
        <v>9.625</v>
      </c>
      <c r="H43" s="1395">
        <v>9.577</v>
      </c>
      <c r="I43" s="1395">
        <v>12.335000000000001</v>
      </c>
      <c r="J43" s="1395">
        <v>10.381</v>
      </c>
      <c r="K43" s="1395">
        <v>9.9310000000000009</v>
      </c>
      <c r="L43" s="1395">
        <v>9.06</v>
      </c>
      <c r="M43" s="1395">
        <v>9.6859999999999999</v>
      </c>
      <c r="N43" s="1395">
        <v>9.9619999999999997</v>
      </c>
      <c r="O43" s="1395">
        <v>9.3680000000000003</v>
      </c>
      <c r="P43" s="1395">
        <v>7.7890000000000006</v>
      </c>
      <c r="Q43" s="1395">
        <v>9.468</v>
      </c>
      <c r="R43" s="1395">
        <v>14.776</v>
      </c>
      <c r="S43" s="1428">
        <v>12.959</v>
      </c>
      <c r="T43" s="1428">
        <v>13.808</v>
      </c>
      <c r="U43" s="1428">
        <v>14.98</v>
      </c>
      <c r="V43" s="1614">
        <v>14.698</v>
      </c>
      <c r="W43" s="1455"/>
      <c r="Z43" s="25"/>
    </row>
    <row r="44" spans="1:145" s="7" customFormat="1" x14ac:dyDescent="0.2">
      <c r="A44" s="1455"/>
      <c r="B44" s="1488" t="s">
        <v>5</v>
      </c>
      <c r="C44" s="1396">
        <v>36.866</v>
      </c>
      <c r="D44" s="1396">
        <v>25.605</v>
      </c>
      <c r="E44" s="1396">
        <v>16.542000000000002</v>
      </c>
      <c r="F44" s="1396">
        <v>14.087</v>
      </c>
      <c r="G44" s="1396">
        <v>13.613</v>
      </c>
      <c r="H44" s="1396">
        <v>13.857000000000001</v>
      </c>
      <c r="I44" s="1396">
        <v>10.623000000000001</v>
      </c>
      <c r="J44" s="1396">
        <v>14.14</v>
      </c>
      <c r="K44" s="1396">
        <v>12.839</v>
      </c>
      <c r="L44" s="1396">
        <v>10.727</v>
      </c>
      <c r="M44" s="1396">
        <v>13.084</v>
      </c>
      <c r="N44" s="1396">
        <v>14.461</v>
      </c>
      <c r="O44" s="1396">
        <v>11.265000000000001</v>
      </c>
      <c r="P44" s="1396">
        <v>11.604000000000001</v>
      </c>
      <c r="Q44" s="1396">
        <v>12.005000000000001</v>
      </c>
      <c r="R44" s="1396">
        <v>23.346</v>
      </c>
      <c r="S44" s="1429">
        <v>17.266000000000002</v>
      </c>
      <c r="T44" s="1429">
        <v>15.693</v>
      </c>
      <c r="U44" s="1429">
        <v>19.184999999999999</v>
      </c>
      <c r="V44" s="1661">
        <v>13.943</v>
      </c>
      <c r="W44" s="1455"/>
      <c r="Z44" s="25"/>
    </row>
    <row r="45" spans="1:145" s="7" customFormat="1" ht="3" customHeight="1" x14ac:dyDescent="0.2">
      <c r="D45" s="93"/>
      <c r="H45" s="89"/>
      <c r="I45" s="89"/>
      <c r="J45" s="107"/>
      <c r="K45" s="119"/>
      <c r="L45" s="594"/>
      <c r="M45" s="681"/>
      <c r="N45" s="707"/>
      <c r="O45" s="731"/>
      <c r="P45" s="752"/>
      <c r="Q45" s="776"/>
      <c r="Z45" s="25"/>
    </row>
    <row r="46" spans="1:145" s="7" customFormat="1" ht="63" customHeight="1" x14ac:dyDescent="0.2">
      <c r="B46" s="1956" t="s">
        <v>178</v>
      </c>
      <c r="C46" s="1957"/>
      <c r="D46" s="1957"/>
      <c r="E46" s="1957"/>
      <c r="F46" s="1957"/>
      <c r="G46" s="1957"/>
      <c r="H46" s="1957"/>
      <c r="I46" s="1957"/>
      <c r="J46" s="1957"/>
      <c r="K46" s="1957"/>
      <c r="L46" s="1957"/>
      <c r="M46" s="1957"/>
      <c r="N46" s="1957"/>
      <c r="O46" s="1957"/>
      <c r="P46" s="1957"/>
      <c r="Q46" s="1957"/>
      <c r="Z46" s="25"/>
    </row>
    <row r="47" spans="1:145" s="7" customFormat="1" ht="15.75" x14ac:dyDescent="0.2">
      <c r="B47" s="1367" t="s">
        <v>690</v>
      </c>
      <c r="C47" s="1363">
        <f>((C40*(-75))+(C41*(-25))+(C42*25)+(C43*75)+(C44*150))/100</f>
        <v>57.085749999999997</v>
      </c>
      <c r="D47" s="1363">
        <f t="shared" ref="D47:Q47" si="2">((D40*(-75))+(D41*(-25))+(D42*25)+(D43*75)+(D44*150))/100</f>
        <v>34.947499999999998</v>
      </c>
      <c r="E47" s="1363">
        <f t="shared" si="2"/>
        <v>12.992250000000004</v>
      </c>
      <c r="F47" s="1363">
        <f t="shared" si="2"/>
        <v>13.844499999999998</v>
      </c>
      <c r="G47" s="1363">
        <f t="shared" si="2"/>
        <v>10.844249999999999</v>
      </c>
      <c r="H47" s="1363">
        <f t="shared" si="2"/>
        <v>7.3997499999999992</v>
      </c>
      <c r="I47" s="1363">
        <f t="shared" si="2"/>
        <v>5.2530000000000019</v>
      </c>
      <c r="J47" s="1363">
        <f t="shared" si="2"/>
        <v>9.1582500000000007</v>
      </c>
      <c r="K47" s="1363">
        <f t="shared" si="2"/>
        <v>8.1722499999999982</v>
      </c>
      <c r="L47" s="1363">
        <f t="shared" si="2"/>
        <v>-7.6250000000006826E-2</v>
      </c>
      <c r="M47" s="1363">
        <f t="shared" si="2"/>
        <v>8.5662500000000001</v>
      </c>
      <c r="N47" s="1363">
        <f t="shared" si="2"/>
        <v>8.1479999999999979</v>
      </c>
      <c r="O47" s="1363">
        <f t="shared" si="2"/>
        <v>4.3015000000000008</v>
      </c>
      <c r="P47" s="1363">
        <f t="shared" si="2"/>
        <v>-3.7622499999999968</v>
      </c>
      <c r="Q47" s="1363">
        <f t="shared" si="2"/>
        <v>-1.4202499999999987</v>
      </c>
      <c r="R47" s="1363">
        <f t="shared" ref="R47" si="3">((R40*(-75))+(R41*(-25))+(R42*25)+(R43*75)+(R44*150))/100</f>
        <v>34.457250000000002</v>
      </c>
      <c r="S47" s="1363">
        <f t="shared" ref="S47:T47" si="4">((S40*(-75))+(S41*(-25))+(S42*25)+(S43*75)+(S44*150))/100</f>
        <v>19.128499999999999</v>
      </c>
      <c r="T47" s="1363">
        <f t="shared" si="4"/>
        <v>16.558999999999997</v>
      </c>
      <c r="U47" s="1363">
        <f t="shared" ref="U47" si="5">((U40*(-75))+(U41*(-25))+(U42*25)+(U43*75)+(U44*150))/100</f>
        <v>27.906750000000002</v>
      </c>
      <c r="Z47" s="25"/>
    </row>
    <row r="48" spans="1:145" s="7" customFormat="1" ht="15.75" x14ac:dyDescent="0.2">
      <c r="B48" s="1367" t="s">
        <v>691</v>
      </c>
      <c r="C48" s="1363"/>
      <c r="D48" s="1363"/>
      <c r="E48" s="1363"/>
      <c r="F48" s="1363">
        <f>AVERAGE(C47:F47)</f>
        <v>29.717499999999998</v>
      </c>
      <c r="G48" s="1363">
        <f>AVERAGE(D47:G47)</f>
        <v>18.157125000000001</v>
      </c>
      <c r="H48" s="1363">
        <f t="shared" ref="H48" si="6">AVERAGE(E47:H47)</f>
        <v>11.270187499999999</v>
      </c>
      <c r="I48" s="1363">
        <f t="shared" ref="I48" si="7">AVERAGE(F47:I47)</f>
        <v>9.3353749999999991</v>
      </c>
      <c r="J48" s="1363">
        <f t="shared" ref="J48" si="8">AVERAGE(G47:J47)</f>
        <v>8.1638125000000006</v>
      </c>
      <c r="K48" s="1363">
        <f t="shared" ref="K48" si="9">AVERAGE(H47:K47)</f>
        <v>7.4958124999999995</v>
      </c>
      <c r="L48" s="1363">
        <f t="shared" ref="L48" si="10">AVERAGE(I47:L47)</f>
        <v>5.6268124999999989</v>
      </c>
      <c r="M48" s="1363">
        <f t="shared" ref="M48" si="11">AVERAGE(J47:M47)</f>
        <v>6.4551249999999989</v>
      </c>
      <c r="N48" s="1363">
        <f t="shared" ref="N48" si="12">AVERAGE(K47:N47)</f>
        <v>6.2025624999999973</v>
      </c>
      <c r="O48" s="1363">
        <f t="shared" ref="O48" si="13">AVERAGE(L47:O47)</f>
        <v>5.2348749999999979</v>
      </c>
      <c r="P48" s="1363">
        <f t="shared" ref="P48" si="14">AVERAGE(M47:P47)</f>
        <v>4.3133750000000006</v>
      </c>
      <c r="Q48" s="1363">
        <f t="shared" ref="Q48:U48" si="15">AVERAGE(N47:Q47)</f>
        <v>1.816750000000001</v>
      </c>
      <c r="R48" s="1363">
        <f t="shared" si="15"/>
        <v>8.3940625000000022</v>
      </c>
      <c r="S48" s="1363">
        <f t="shared" si="15"/>
        <v>12.1008125</v>
      </c>
      <c r="T48" s="1363">
        <f t="shared" si="15"/>
        <v>17.181125000000002</v>
      </c>
      <c r="U48" s="1363">
        <f t="shared" si="15"/>
        <v>24.512875000000001</v>
      </c>
      <c r="Z48" s="25"/>
    </row>
    <row r="49" spans="1:145" s="7" customFormat="1" x14ac:dyDescent="0.2">
      <c r="D49" s="94"/>
      <c r="H49" s="89"/>
      <c r="I49" s="89"/>
      <c r="J49" s="107"/>
      <c r="K49" s="119"/>
      <c r="L49" s="594"/>
      <c r="M49" s="681"/>
      <c r="N49" s="707"/>
      <c r="O49" s="731"/>
      <c r="P49" s="752"/>
      <c r="Q49" s="776"/>
      <c r="Z49" s="25"/>
    </row>
    <row r="50" spans="1:145" s="25" customFormat="1" ht="63" customHeight="1" x14ac:dyDescent="0.2">
      <c r="A50" s="1454" t="s">
        <v>292</v>
      </c>
      <c r="B50" s="1984" t="s">
        <v>306</v>
      </c>
      <c r="C50" s="1947"/>
      <c r="D50" s="1985"/>
      <c r="E50" s="1947"/>
      <c r="F50" s="1947"/>
      <c r="G50" s="1947"/>
      <c r="H50" s="1947"/>
      <c r="I50" s="1947"/>
      <c r="J50" s="1947"/>
      <c r="K50" s="1947"/>
      <c r="L50" s="1947"/>
      <c r="M50" s="1947"/>
      <c r="N50" s="1947"/>
      <c r="O50" s="1947"/>
      <c r="P50" s="1947"/>
      <c r="Q50" s="1947"/>
      <c r="R50" s="1464"/>
      <c r="S50" s="1464"/>
      <c r="T50" s="1464"/>
      <c r="U50" s="1464"/>
      <c r="V50" s="1464"/>
      <c r="W50" s="1464"/>
      <c r="X50" s="1464"/>
      <c r="Y50" s="1464"/>
      <c r="Z50" s="1733"/>
    </row>
    <row r="51" spans="1:145" s="25" customFormat="1" ht="63" customHeight="1" x14ac:dyDescent="0.2">
      <c r="A51" s="1463"/>
      <c r="B51" s="1456" t="s">
        <v>68</v>
      </c>
      <c r="C51" s="1412" t="s">
        <v>6</v>
      </c>
      <c r="D51" s="1412" t="s">
        <v>7</v>
      </c>
      <c r="E51" s="1413" t="s">
        <v>8</v>
      </c>
      <c r="F51" s="1465" t="s">
        <v>140</v>
      </c>
      <c r="G51" s="1465" t="s">
        <v>179</v>
      </c>
      <c r="H51" s="1465" t="s">
        <v>224</v>
      </c>
      <c r="I51" s="1465" t="s">
        <v>235</v>
      </c>
      <c r="J51" s="1465" t="s">
        <v>288</v>
      </c>
      <c r="K51" s="1465" t="s">
        <v>323</v>
      </c>
      <c r="L51" s="1465" t="s">
        <v>335</v>
      </c>
      <c r="M51" s="1465" t="s">
        <v>386</v>
      </c>
      <c r="N51" s="1465" t="s">
        <v>410</v>
      </c>
      <c r="O51" s="1465" t="s">
        <v>425</v>
      </c>
      <c r="P51" s="1465" t="s">
        <v>458</v>
      </c>
      <c r="Q51" s="1465" t="s">
        <v>600</v>
      </c>
      <c r="R51" s="1414" t="s">
        <v>653</v>
      </c>
      <c r="S51" s="1465" t="s">
        <v>660</v>
      </c>
      <c r="T51" s="1465" t="s">
        <v>700</v>
      </c>
      <c r="U51" s="1465" t="s">
        <v>600</v>
      </c>
      <c r="V51" s="1451" t="s">
        <v>653</v>
      </c>
      <c r="W51" s="1451" t="s">
        <v>660</v>
      </c>
      <c r="X51" s="1466" t="s">
        <v>700</v>
      </c>
      <c r="Y51" s="1451" t="s">
        <v>704</v>
      </c>
      <c r="Z51" s="1612" t="s">
        <v>706</v>
      </c>
      <c r="AA51" s="1345"/>
    </row>
    <row r="52" spans="1:145" ht="31.5" customHeight="1" x14ac:dyDescent="0.2">
      <c r="A52" s="44"/>
      <c r="B52" s="1457" t="s">
        <v>69</v>
      </c>
      <c r="C52" s="1415"/>
      <c r="D52" s="1415" t="s">
        <v>674</v>
      </c>
      <c r="E52" s="1415"/>
      <c r="F52" s="1416"/>
      <c r="G52" s="1467"/>
      <c r="H52" s="1468" t="s">
        <v>678</v>
      </c>
      <c r="I52" s="1467"/>
      <c r="J52" s="1467"/>
      <c r="K52" s="1467"/>
      <c r="L52" s="1468" t="s">
        <v>682</v>
      </c>
      <c r="M52" s="1467"/>
      <c r="N52" s="1467"/>
      <c r="O52" s="1467"/>
      <c r="P52" s="1468" t="s">
        <v>686</v>
      </c>
      <c r="Q52" s="1467"/>
      <c r="R52" s="1467"/>
      <c r="S52" s="1467"/>
      <c r="T52" s="1447" t="s">
        <v>692</v>
      </c>
      <c r="U52" s="1467"/>
      <c r="V52" s="1467"/>
      <c r="W52" s="1467"/>
      <c r="X52" s="1445" t="s">
        <v>702</v>
      </c>
      <c r="Y52" s="1467"/>
      <c r="Z52" s="1638"/>
      <c r="AA52" s="1347"/>
      <c r="AB52" s="3"/>
      <c r="AC52" s="3"/>
      <c r="AD52" s="3"/>
      <c r="AE52" s="3"/>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row>
    <row r="53" spans="1:145" s="1" customFormat="1" x14ac:dyDescent="0.2">
      <c r="A53" s="10"/>
      <c r="B53" s="1469" t="s">
        <v>309</v>
      </c>
      <c r="C53" s="1398"/>
      <c r="D53" s="1397"/>
      <c r="E53" s="1405"/>
      <c r="F53" s="1405"/>
      <c r="G53" s="1405"/>
      <c r="H53" s="1397">
        <v>7.7420267920449639</v>
      </c>
      <c r="I53" s="1405">
        <v>17.77886031099893</v>
      </c>
      <c r="J53" s="1405">
        <v>17.562972869285858</v>
      </c>
      <c r="K53" s="1405">
        <v>14.534465676781057</v>
      </c>
      <c r="L53" s="1405">
        <v>3.9870805885174967</v>
      </c>
      <c r="M53" s="1405">
        <v>12.584720955331756</v>
      </c>
      <c r="N53" s="1405">
        <v>10.340974793347485</v>
      </c>
      <c r="O53" s="1405">
        <v>12.234735428771737</v>
      </c>
      <c r="P53" s="1405">
        <v>3.3647598270987804</v>
      </c>
      <c r="Q53" s="1405">
        <v>21.2815760388856</v>
      </c>
      <c r="R53" s="1405">
        <v>14.270478384202733</v>
      </c>
      <c r="S53" s="1452">
        <v>9.5433283371191759</v>
      </c>
      <c r="T53" s="1452">
        <v>-12.202327869519923</v>
      </c>
      <c r="U53" s="1452">
        <v>-1.472707519761852</v>
      </c>
      <c r="V53" s="1452">
        <v>41.131505183671202</v>
      </c>
      <c r="W53" s="1452">
        <v>26.446166893655679</v>
      </c>
      <c r="X53" s="1452">
        <v>6.8971233705649633</v>
      </c>
      <c r="Y53" s="1452">
        <v>37.545525608973918</v>
      </c>
      <c r="Z53" s="1642">
        <v>24.924798810476268</v>
      </c>
      <c r="AA53" s="134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row>
    <row r="54" spans="1:145" s="1" customFormat="1" x14ac:dyDescent="0.2">
      <c r="A54" s="10"/>
      <c r="B54" s="1470" t="s">
        <v>310</v>
      </c>
      <c r="C54" s="1398"/>
      <c r="D54" s="1398"/>
      <c r="E54" s="1398"/>
      <c r="F54" s="1398"/>
      <c r="G54" s="1398"/>
      <c r="H54" s="1398"/>
      <c r="I54" s="1398"/>
      <c r="J54" s="1398"/>
      <c r="K54" s="1398"/>
      <c r="L54" s="1398"/>
      <c r="M54" s="1398"/>
      <c r="N54" s="1398"/>
      <c r="O54" s="1405">
        <v>32.005680694138427</v>
      </c>
      <c r="P54" s="1405">
        <v>23.475803812976196</v>
      </c>
      <c r="Q54" s="1405">
        <v>4.1409980007975093</v>
      </c>
      <c r="R54" s="1405">
        <v>-15.982438192139183</v>
      </c>
      <c r="S54" s="1452">
        <v>-2.28732760483632</v>
      </c>
      <c r="T54" s="1452">
        <v>0.97556274176990909</v>
      </c>
      <c r="U54" s="1452">
        <v>-14.241038685201154</v>
      </c>
      <c r="V54" s="1452">
        <v>59.663437143725993</v>
      </c>
      <c r="W54" s="1452">
        <v>20.085296063632832</v>
      </c>
      <c r="X54" s="1452">
        <v>35.451774519208421</v>
      </c>
      <c r="Y54" s="1452">
        <v>9.2782448140317442</v>
      </c>
      <c r="Z54" s="1642">
        <v>14.39168967571565</v>
      </c>
      <c r="AA54" s="134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row>
    <row r="55" spans="1:145" s="1" customFormat="1" x14ac:dyDescent="0.2">
      <c r="A55" s="10"/>
      <c r="B55" s="1470" t="s">
        <v>311</v>
      </c>
      <c r="C55" s="1398"/>
      <c r="D55" s="1397"/>
      <c r="E55" s="1405"/>
      <c r="F55" s="1405"/>
      <c r="G55" s="1405"/>
      <c r="H55" s="1397">
        <v>9.5839663995285687</v>
      </c>
      <c r="I55" s="1405">
        <v>12.900629372673237</v>
      </c>
      <c r="J55" s="1405">
        <v>5.6210773728811931</v>
      </c>
      <c r="K55" s="1405">
        <v>21.46415441211802</v>
      </c>
      <c r="L55" s="1405">
        <v>0.62626024060592833</v>
      </c>
      <c r="M55" s="1405">
        <v>19.41130670332436</v>
      </c>
      <c r="N55" s="1405">
        <v>3.8466887313485407</v>
      </c>
      <c r="O55" s="1405">
        <v>2.7102861550537769</v>
      </c>
      <c r="P55" s="1405">
        <v>18.430613696511124</v>
      </c>
      <c r="Q55" s="1405">
        <v>4.7395575965489289</v>
      </c>
      <c r="R55" s="1405">
        <v>-11.088098274846898</v>
      </c>
      <c r="S55" s="1452">
        <v>17.76770617800836</v>
      </c>
      <c r="T55" s="1452">
        <v>-2.2712335566957829</v>
      </c>
      <c r="U55" s="1452">
        <v>-14.356426681705624</v>
      </c>
      <c r="V55" s="1452">
        <v>29.285526469930893</v>
      </c>
      <c r="W55" s="1452">
        <v>20.859250101508987</v>
      </c>
      <c r="X55" s="1452">
        <v>-1.3670827873330691</v>
      </c>
      <c r="Y55" s="1452">
        <v>12.056903704787779</v>
      </c>
      <c r="Z55" s="1642">
        <v>6.9961581549021261</v>
      </c>
      <c r="AA55" s="134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row>
    <row r="56" spans="1:145" s="1" customFormat="1" x14ac:dyDescent="0.2">
      <c r="A56" s="10"/>
      <c r="B56" s="1470" t="s">
        <v>312</v>
      </c>
      <c r="C56" s="1398"/>
      <c r="D56" s="1397"/>
      <c r="E56" s="1405"/>
      <c r="F56" s="1405"/>
      <c r="G56" s="1405"/>
      <c r="H56" s="1397">
        <v>5.93628298428224</v>
      </c>
      <c r="I56" s="1405">
        <v>-4.7951121572089521</v>
      </c>
      <c r="J56" s="1405">
        <v>22.341780379390293</v>
      </c>
      <c r="K56" s="1405">
        <v>2.6384681201857605</v>
      </c>
      <c r="L56" s="1405">
        <v>7.153124877598434</v>
      </c>
      <c r="M56" s="1405">
        <v>-3.3233926361618153</v>
      </c>
      <c r="N56" s="1405">
        <v>0.37808339140374048</v>
      </c>
      <c r="O56" s="1405">
        <v>-1.4015438149948847</v>
      </c>
      <c r="P56" s="1405">
        <v>-13.212395453531215</v>
      </c>
      <c r="Q56" s="1405">
        <v>10.103362181417245</v>
      </c>
      <c r="R56" s="1405">
        <v>-0.2027037388278837</v>
      </c>
      <c r="S56" s="1452">
        <v>-1.3851358421200923</v>
      </c>
      <c r="T56" s="1452">
        <v>-18.702195791772418</v>
      </c>
      <c r="U56" s="1452">
        <v>-2.7625576721188376</v>
      </c>
      <c r="V56" s="1452">
        <v>48.094001202109858</v>
      </c>
      <c r="W56" s="1452">
        <v>17.7944374260384</v>
      </c>
      <c r="X56" s="1452">
        <v>15.66218849361271</v>
      </c>
      <c r="Y56" s="1452">
        <v>53.74652077751162</v>
      </c>
      <c r="Z56" s="1642">
        <v>19.044424425589849</v>
      </c>
      <c r="AA56" s="134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row>
    <row r="57" spans="1:145" s="1" customFormat="1" x14ac:dyDescent="0.2">
      <c r="A57" s="10"/>
      <c r="B57" s="1470" t="s">
        <v>313</v>
      </c>
      <c r="C57" s="1398"/>
      <c r="D57" s="1397"/>
      <c r="E57" s="1405"/>
      <c r="F57" s="1405"/>
      <c r="G57" s="1405"/>
      <c r="H57" s="1397">
        <v>20.684394937502159</v>
      </c>
      <c r="I57" s="1405">
        <v>19.547037246643917</v>
      </c>
      <c r="J57" s="1405">
        <v>22.33931087659381</v>
      </c>
      <c r="K57" s="1405">
        <v>-14.027564889871377</v>
      </c>
      <c r="L57" s="1405">
        <v>-7.1396809933990637</v>
      </c>
      <c r="M57" s="1405">
        <v>13.162160691072541</v>
      </c>
      <c r="N57" s="1405">
        <v>26.436114586544715</v>
      </c>
      <c r="O57" s="1405">
        <v>19.980792293413586</v>
      </c>
      <c r="P57" s="1405">
        <v>-10.34431743304215</v>
      </c>
      <c r="Q57" s="1405">
        <v>-25.530940177063581</v>
      </c>
      <c r="R57" s="1405">
        <v>30.914351102515884</v>
      </c>
      <c r="S57" s="1452">
        <v>-28.517540803551636</v>
      </c>
      <c r="T57" s="1452">
        <v>-24.125241511705635</v>
      </c>
      <c r="U57" s="1452">
        <v>-1.0785405306547866</v>
      </c>
      <c r="V57" s="1452">
        <v>37.89578731633587</v>
      </c>
      <c r="W57" s="1452">
        <v>8.4038038335097447</v>
      </c>
      <c r="X57" s="1452">
        <v>6.9350519707649951</v>
      </c>
      <c r="Y57" s="1452">
        <v>2.6407485594931295</v>
      </c>
      <c r="Z57" s="1642">
        <v>-0.95131866856398251</v>
      </c>
      <c r="AA57" s="134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row>
    <row r="58" spans="1:145" s="1" customFormat="1" x14ac:dyDescent="0.2">
      <c r="A58" s="10"/>
      <c r="B58" s="1470" t="s">
        <v>314</v>
      </c>
      <c r="C58" s="1398"/>
      <c r="D58" s="1398"/>
      <c r="E58" s="1405"/>
      <c r="F58" s="1405"/>
      <c r="G58" s="1405"/>
      <c r="H58" s="1398"/>
      <c r="I58" s="1405">
        <v>6.4737939337739974</v>
      </c>
      <c r="J58" s="1405">
        <v>-12.708845914962133</v>
      </c>
      <c r="K58" s="1405">
        <v>50.920511417089131</v>
      </c>
      <c r="L58" s="1405">
        <v>2.2247260768880395E-2</v>
      </c>
      <c r="M58" s="1405">
        <v>-0.9960231445988349</v>
      </c>
      <c r="N58" s="1405">
        <v>5.9299966283036962</v>
      </c>
      <c r="O58" s="1405">
        <v>-1.6858358777154776</v>
      </c>
      <c r="P58" s="1405">
        <v>-22.549268200401787</v>
      </c>
      <c r="Q58" s="1405">
        <v>14.062173252887142</v>
      </c>
      <c r="R58" s="1405">
        <v>-3.2451637776201636</v>
      </c>
      <c r="S58" s="1452">
        <v>-18.755254337188223</v>
      </c>
      <c r="T58" s="1452">
        <v>-11.666119525001736</v>
      </c>
      <c r="U58" s="1452">
        <v>-56.064476981129204</v>
      </c>
      <c r="V58" s="1452">
        <v>37.763587425998011</v>
      </c>
      <c r="W58" s="1452">
        <v>32.522690725633183</v>
      </c>
      <c r="X58" s="1452">
        <v>29.269753051973538</v>
      </c>
      <c r="Y58" s="1452">
        <v>25.831100479286167</v>
      </c>
      <c r="Z58" s="1642">
        <v>23.731441849526529</v>
      </c>
      <c r="AA58" s="134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row>
    <row r="59" spans="1:145" s="1" customFormat="1" x14ac:dyDescent="0.2">
      <c r="A59" s="10"/>
      <c r="B59" s="1470" t="s">
        <v>315</v>
      </c>
      <c r="C59" s="1398"/>
      <c r="D59" s="1397"/>
      <c r="E59" s="1405"/>
      <c r="F59" s="1405"/>
      <c r="G59" s="1405"/>
      <c r="H59" s="1397">
        <v>4.4684676894674116</v>
      </c>
      <c r="I59" s="1405">
        <v>34.865219040805229</v>
      </c>
      <c r="J59" s="1405">
        <v>-4.891137122922423</v>
      </c>
      <c r="K59" s="1405">
        <v>3.8436573451035487</v>
      </c>
      <c r="L59" s="1405">
        <v>36.517672393569207</v>
      </c>
      <c r="M59" s="1405">
        <v>15.073397294461792</v>
      </c>
      <c r="N59" s="1405">
        <v>17.686484020584611</v>
      </c>
      <c r="O59" s="1405">
        <v>17.477521977668363</v>
      </c>
      <c r="P59" s="1405">
        <v>16.738221837331523</v>
      </c>
      <c r="Q59" s="1405">
        <v>21.961157174236025</v>
      </c>
      <c r="R59" s="1405">
        <v>5.5924347166172401</v>
      </c>
      <c r="S59" s="1452">
        <v>0.43729880664010556</v>
      </c>
      <c r="T59" s="1452">
        <v>-20.696654469951898</v>
      </c>
      <c r="U59" s="1452">
        <v>9.4233575237755556</v>
      </c>
      <c r="V59" s="1452">
        <v>7.7631337521006758</v>
      </c>
      <c r="W59" s="1452">
        <v>14.829038449209685</v>
      </c>
      <c r="X59" s="1452">
        <v>18.942736731683624</v>
      </c>
      <c r="Y59" s="1452">
        <v>8.8402828662103765</v>
      </c>
      <c r="Z59" s="1642">
        <v>16.121348668907835</v>
      </c>
      <c r="AA59" s="134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row>
    <row r="60" spans="1:145" s="1" customFormat="1" x14ac:dyDescent="0.2">
      <c r="A60" s="10"/>
      <c r="B60" s="1470" t="s">
        <v>316</v>
      </c>
      <c r="C60" s="1398"/>
      <c r="D60" s="1398"/>
      <c r="E60" s="1398"/>
      <c r="F60" s="1398"/>
      <c r="G60" s="1398"/>
      <c r="H60" s="1398"/>
      <c r="I60" s="1398"/>
      <c r="J60" s="1398"/>
      <c r="K60" s="1398"/>
      <c r="L60" s="1398"/>
      <c r="M60" s="1405">
        <v>-28.738631643931225</v>
      </c>
      <c r="N60" s="1405">
        <v>8.8971824012729641</v>
      </c>
      <c r="O60" s="1405">
        <v>9.5682995219696245</v>
      </c>
      <c r="P60" s="1405">
        <v>1.8679421937941389</v>
      </c>
      <c r="Q60" s="1405">
        <v>18.260508488794038</v>
      </c>
      <c r="R60" s="1405">
        <v>5.3853827948827373</v>
      </c>
      <c r="S60" s="1452">
        <v>13.072484541338261</v>
      </c>
      <c r="T60" s="1452">
        <v>8.4094263048656828</v>
      </c>
      <c r="U60" s="1452">
        <v>-8.3674719520673317</v>
      </c>
      <c r="V60" s="1452">
        <v>29.666954893647684</v>
      </c>
      <c r="W60" s="1452">
        <v>10.214963680850696</v>
      </c>
      <c r="X60" s="1452">
        <v>12.616778575778467</v>
      </c>
      <c r="Y60" s="1452">
        <v>11.540645012015545</v>
      </c>
      <c r="Z60" s="1642">
        <v>20.416032096324752</v>
      </c>
      <c r="AA60" s="134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row>
    <row r="61" spans="1:145" s="1" customFormat="1" x14ac:dyDescent="0.2">
      <c r="A61" s="10"/>
      <c r="B61" s="1470" t="s">
        <v>317</v>
      </c>
      <c r="C61" s="1398"/>
      <c r="D61" s="1398"/>
      <c r="E61" s="1405"/>
      <c r="F61" s="1405"/>
      <c r="G61" s="1405"/>
      <c r="H61" s="1398"/>
      <c r="I61" s="1405">
        <v>25.930377310615967</v>
      </c>
      <c r="J61" s="1405">
        <v>4.023357298441665</v>
      </c>
      <c r="K61" s="1405">
        <v>20.569019135356857</v>
      </c>
      <c r="L61" s="1405">
        <v>-18.049585783830643</v>
      </c>
      <c r="M61" s="1405">
        <v>-1.4985479843788407</v>
      </c>
      <c r="N61" s="1405">
        <v>8.9088768621590635</v>
      </c>
      <c r="O61" s="1405">
        <v>7.5642001484072781</v>
      </c>
      <c r="P61" s="1405">
        <v>4.6146122390198556</v>
      </c>
      <c r="Q61" s="1405">
        <v>3.1988132410532906</v>
      </c>
      <c r="R61" s="1405">
        <v>16.052905504538352</v>
      </c>
      <c r="S61" s="1452">
        <v>15.195426541310042</v>
      </c>
      <c r="T61" s="1452">
        <v>-11.809601952686188</v>
      </c>
      <c r="U61" s="1452">
        <v>3.0138785060897808</v>
      </c>
      <c r="V61" s="1452">
        <v>49.25724499805623</v>
      </c>
      <c r="W61" s="1452">
        <v>15.455993518322831</v>
      </c>
      <c r="X61" s="1452">
        <v>19.061842388493393</v>
      </c>
      <c r="Y61" s="1452">
        <v>20.866173721714052</v>
      </c>
      <c r="Z61" s="1642">
        <v>22.852230802032594</v>
      </c>
      <c r="AA61" s="134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row>
    <row r="62" spans="1:145" s="1" customFormat="1" x14ac:dyDescent="0.2">
      <c r="A62" s="10"/>
      <c r="B62" s="1470" t="s">
        <v>318</v>
      </c>
      <c r="C62" s="1398"/>
      <c r="D62" s="1397"/>
      <c r="E62" s="1405"/>
      <c r="F62" s="1405"/>
      <c r="G62" s="1405"/>
      <c r="H62" s="1397">
        <v>7.225707073003921</v>
      </c>
      <c r="I62" s="1405">
        <v>4.0402968802604811</v>
      </c>
      <c r="J62" s="1405">
        <v>13.923433834620571</v>
      </c>
      <c r="K62" s="1405">
        <v>-1.0276427668639221</v>
      </c>
      <c r="L62" s="1405">
        <v>11.717562831856405</v>
      </c>
      <c r="M62" s="1405">
        <v>4.082101682022703</v>
      </c>
      <c r="N62" s="1405">
        <v>9.1292103730181182</v>
      </c>
      <c r="O62" s="1405">
        <v>9.6109251691620177</v>
      </c>
      <c r="P62" s="1405">
        <v>-1.553498393476699</v>
      </c>
      <c r="Q62" s="1405">
        <v>3.1620637059762857</v>
      </c>
      <c r="R62" s="1405">
        <v>9.2045136079309966</v>
      </c>
      <c r="S62" s="1452">
        <v>5.2448461019985739</v>
      </c>
      <c r="T62" s="1452">
        <v>2.6862414993441108</v>
      </c>
      <c r="U62" s="1452">
        <v>7.6403750039243983</v>
      </c>
      <c r="V62" s="1452">
        <v>34.895615584839938</v>
      </c>
      <c r="W62" s="1452">
        <v>25.157983714388358</v>
      </c>
      <c r="X62" s="1452">
        <v>19.14538794616767</v>
      </c>
      <c r="Y62" s="1452">
        <v>18.899144753423631</v>
      </c>
      <c r="Z62" s="1642">
        <v>14.587512491314403</v>
      </c>
      <c r="AA62" s="134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row>
    <row r="63" spans="1:145" s="1" customFormat="1" x14ac:dyDescent="0.2">
      <c r="A63" s="10"/>
      <c r="B63" s="1470" t="s">
        <v>319</v>
      </c>
      <c r="C63" s="1398"/>
      <c r="D63" s="1397"/>
      <c r="E63" s="1405"/>
      <c r="F63" s="1405"/>
      <c r="G63" s="1405"/>
      <c r="H63" s="1397">
        <v>6.0473181984078019</v>
      </c>
      <c r="I63" s="1405">
        <v>29.384409721973316</v>
      </c>
      <c r="J63" s="1405">
        <v>12.213218707478463</v>
      </c>
      <c r="K63" s="1405">
        <v>-4.473803303011902</v>
      </c>
      <c r="L63" s="1405">
        <v>-3.086532746491196</v>
      </c>
      <c r="M63" s="1405">
        <v>-3.6858061749560367</v>
      </c>
      <c r="N63" s="1405">
        <v>3.9079527001930474</v>
      </c>
      <c r="O63" s="1405">
        <v>-4.2404483847753989</v>
      </c>
      <c r="P63" s="1405">
        <v>-24.71609563005611</v>
      </c>
      <c r="Q63" s="1405">
        <v>1.2759950856233351</v>
      </c>
      <c r="R63" s="1405">
        <v>5.480627517914014</v>
      </c>
      <c r="S63" s="1452">
        <v>3.1318112861732965</v>
      </c>
      <c r="T63" s="1452">
        <v>-17.426827797991653</v>
      </c>
      <c r="U63" s="1452">
        <v>-13.643338338722135</v>
      </c>
      <c r="V63" s="1452">
        <v>27.099134826508184</v>
      </c>
      <c r="W63" s="1452">
        <v>22.873737792020322</v>
      </c>
      <c r="X63" s="1452">
        <v>8.7950050957405939</v>
      </c>
      <c r="Y63" s="1452">
        <v>27.616601791714341</v>
      </c>
      <c r="Z63" s="1642">
        <v>0.49816472986703331</v>
      </c>
      <c r="AA63" s="134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row>
    <row r="64" spans="1:145" s="1" customFormat="1" x14ac:dyDescent="0.2">
      <c r="A64" s="10"/>
      <c r="B64" s="1470" t="s">
        <v>320</v>
      </c>
      <c r="C64" s="1398"/>
      <c r="D64" s="1398"/>
      <c r="E64" s="1405"/>
      <c r="F64" s="1405"/>
      <c r="G64" s="1405"/>
      <c r="H64" s="1398"/>
      <c r="I64" s="1405">
        <v>16.910670232065502</v>
      </c>
      <c r="J64" s="1405">
        <v>30.54823869435932</v>
      </c>
      <c r="K64" s="1405">
        <v>29.990188286086759</v>
      </c>
      <c r="L64" s="1405">
        <v>16.465382123511006</v>
      </c>
      <c r="M64" s="1405">
        <v>-2.6556185328722237</v>
      </c>
      <c r="N64" s="1405">
        <v>-14.106570016670885</v>
      </c>
      <c r="O64" s="1405">
        <v>6.9512286183758167</v>
      </c>
      <c r="P64" s="1405">
        <v>-0.31106343863943708</v>
      </c>
      <c r="Q64" s="1405">
        <v>1.1471345728454865</v>
      </c>
      <c r="R64" s="1405">
        <v>-4.7570899903935739</v>
      </c>
      <c r="S64" s="1452">
        <v>13.942881043817945</v>
      </c>
      <c r="T64" s="1452">
        <v>-2.2017712570614165</v>
      </c>
      <c r="U64" s="1452">
        <v>-1.8841498627946482</v>
      </c>
      <c r="V64" s="1452">
        <v>46.48203338998043</v>
      </c>
      <c r="W64" s="1452">
        <v>1.109204201584538</v>
      </c>
      <c r="X64" s="1452">
        <v>-11.013243901306419</v>
      </c>
      <c r="Y64" s="1452">
        <v>8.9400907057909382</v>
      </c>
      <c r="Z64" s="1642">
        <v>21.213283078875868</v>
      </c>
      <c r="AA64" s="134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row>
    <row r="65" spans="1:112" s="1" customFormat="1" x14ac:dyDescent="0.2">
      <c r="A65" s="10"/>
      <c r="B65" s="1471" t="s">
        <v>321</v>
      </c>
      <c r="C65" s="1400"/>
      <c r="D65" s="1399"/>
      <c r="E65" s="1406"/>
      <c r="F65" s="1406"/>
      <c r="G65" s="1406"/>
      <c r="H65" s="1399">
        <v>12.385565018325535</v>
      </c>
      <c r="I65" s="1406">
        <v>-7.0253317594040734</v>
      </c>
      <c r="J65" s="1406">
        <v>5.7537002479144173</v>
      </c>
      <c r="K65" s="1406">
        <v>14.052204402821154</v>
      </c>
      <c r="L65" s="1406">
        <v>4.6167938003459046</v>
      </c>
      <c r="M65" s="1406">
        <v>-3.5466539576485934</v>
      </c>
      <c r="N65" s="1406">
        <v>8.0384578664943263</v>
      </c>
      <c r="O65" s="1406">
        <v>9.7961482183224824</v>
      </c>
      <c r="P65" s="1406">
        <v>3.0948858038071099</v>
      </c>
      <c r="Q65" s="1406">
        <v>14.49457505794005</v>
      </c>
      <c r="R65" s="1406">
        <v>14.481086609447905</v>
      </c>
      <c r="S65" s="1453">
        <v>12.995982998605774</v>
      </c>
      <c r="T65" s="1453">
        <v>-12.791932446647042</v>
      </c>
      <c r="U65" s="1453">
        <v>-6.0873817340378116</v>
      </c>
      <c r="V65" s="1453">
        <v>24.968983352514044</v>
      </c>
      <c r="W65" s="1453">
        <v>17.786799789964228</v>
      </c>
      <c r="X65" s="1453">
        <v>17.605796114126782</v>
      </c>
      <c r="Y65" s="1453">
        <v>33.31002256359978</v>
      </c>
      <c r="Z65" s="1773">
        <v>9.6106442800914902</v>
      </c>
      <c r="AA65" s="134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row>
    <row r="66" spans="1:112" s="25" customFormat="1" ht="31.5" customHeight="1" x14ac:dyDescent="0.2">
      <c r="A66" s="10"/>
      <c r="B66" s="1472" t="s">
        <v>9</v>
      </c>
      <c r="C66" s="1420"/>
      <c r="D66" s="1400"/>
      <c r="E66" s="1407"/>
      <c r="F66" s="1407"/>
      <c r="G66" s="1407"/>
      <c r="H66" s="1400">
        <v>7.1459324779639912</v>
      </c>
      <c r="I66" s="1407">
        <v>11.17187649806791</v>
      </c>
      <c r="J66" s="1407">
        <v>13.03851999954189</v>
      </c>
      <c r="K66" s="1407">
        <v>12.019620471506521</v>
      </c>
      <c r="L66" s="1407">
        <v>5.042295171271725</v>
      </c>
      <c r="M66" s="1407">
        <v>0.92623849773869005</v>
      </c>
      <c r="N66" s="1407">
        <v>6.6602088989774577</v>
      </c>
      <c r="O66" s="1407">
        <v>5.7456920324708394</v>
      </c>
      <c r="P66" s="1407">
        <v>-6.2924928281294799</v>
      </c>
      <c r="Q66" s="1407">
        <v>8.17715216114882</v>
      </c>
      <c r="R66" s="1407">
        <v>5.1510854971203308</v>
      </c>
      <c r="S66" s="1407">
        <v>0.93783336807000461</v>
      </c>
      <c r="T66" s="1407">
        <v>-11.786512130511751</v>
      </c>
      <c r="U66" s="1407">
        <v>-8.7672661170821211</v>
      </c>
      <c r="V66" s="1407">
        <v>37.169810815597657</v>
      </c>
      <c r="W66" s="1407">
        <v>19.018747637789868</v>
      </c>
      <c r="X66" s="1448">
        <v>12.53124344626224</v>
      </c>
      <c r="Y66" s="1407">
        <v>28.100786195944</v>
      </c>
      <c r="Z66" s="1774">
        <v>15.37918775754601</v>
      </c>
      <c r="AA66" s="1345"/>
    </row>
    <row r="67" spans="1:112" s="25" customFormat="1" ht="3" customHeight="1" x14ac:dyDescent="0.2">
      <c r="A67" s="6"/>
      <c r="B67" s="24"/>
      <c r="C67" s="90"/>
      <c r="D67" s="80"/>
      <c r="E67" s="81"/>
      <c r="F67" s="14"/>
      <c r="H67" s="91"/>
      <c r="I67" s="91"/>
      <c r="J67" s="110"/>
      <c r="K67" s="120"/>
      <c r="L67" s="597"/>
      <c r="M67" s="692"/>
      <c r="N67" s="711"/>
      <c r="O67" s="733"/>
      <c r="P67" s="753"/>
      <c r="Q67" s="778"/>
      <c r="V67" s="7"/>
      <c r="W67" s="7"/>
      <c r="X67" s="7"/>
      <c r="Y67" s="7"/>
    </row>
    <row r="68" spans="1:112" ht="63" customHeight="1" x14ac:dyDescent="0.2">
      <c r="A68" s="89"/>
      <c r="B68" s="1956" t="s">
        <v>307</v>
      </c>
      <c r="C68" s="1957"/>
      <c r="D68" s="1957"/>
      <c r="E68" s="1957"/>
      <c r="F68" s="1957"/>
      <c r="G68" s="1957"/>
      <c r="H68" s="1957"/>
      <c r="I68" s="1957"/>
      <c r="J68" s="1957"/>
      <c r="K68" s="1957"/>
      <c r="L68" s="1957"/>
      <c r="M68" s="1957"/>
      <c r="N68" s="1957"/>
      <c r="O68" s="1957"/>
      <c r="P68" s="1957"/>
      <c r="Q68" s="1957"/>
      <c r="R68" s="3"/>
      <c r="S68" s="3"/>
      <c r="T68" s="3"/>
      <c r="U68" s="3"/>
      <c r="V68" s="3"/>
      <c r="W68" s="3"/>
      <c r="X68" s="3"/>
      <c r="Y68" s="3"/>
      <c r="Z68" s="3"/>
      <c r="AA68" s="3"/>
      <c r="AB68" s="3"/>
      <c r="AC68" s="3"/>
      <c r="AD68" s="3"/>
      <c r="AE68" s="3"/>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row>
    <row r="69" spans="1:112" s="7" customFormat="1" x14ac:dyDescent="0.2">
      <c r="G69" s="71"/>
      <c r="H69" s="71"/>
      <c r="I69" s="71"/>
      <c r="J69" s="107"/>
      <c r="K69" s="119"/>
      <c r="L69" s="594"/>
      <c r="M69" s="681"/>
      <c r="N69" s="707"/>
      <c r="O69" s="731"/>
      <c r="P69" s="752"/>
      <c r="Q69" s="776"/>
      <c r="R69" s="71"/>
      <c r="S69" s="71"/>
      <c r="T69" s="71"/>
      <c r="U69" s="71"/>
    </row>
    <row r="70" spans="1:112" s="7" customFormat="1" x14ac:dyDescent="0.2">
      <c r="G70" s="71"/>
      <c r="H70" s="71"/>
      <c r="I70" s="71"/>
      <c r="J70" s="107"/>
      <c r="K70" s="119"/>
      <c r="L70" s="594"/>
      <c r="M70" s="681"/>
      <c r="N70" s="707"/>
      <c r="O70" s="731"/>
      <c r="P70" s="752"/>
      <c r="Q70" s="776"/>
      <c r="R70" s="71"/>
      <c r="S70" s="71"/>
      <c r="T70" s="71"/>
      <c r="U70" s="71"/>
    </row>
    <row r="71" spans="1:112" s="7" customFormat="1" x14ac:dyDescent="0.2">
      <c r="G71" s="71"/>
      <c r="H71" s="71"/>
      <c r="I71" s="71"/>
      <c r="J71" s="107"/>
      <c r="K71" s="119"/>
      <c r="L71" s="594"/>
      <c r="M71" s="681"/>
      <c r="N71" s="707"/>
      <c r="O71" s="731"/>
      <c r="P71" s="752"/>
      <c r="Q71" s="776"/>
      <c r="R71" s="71"/>
      <c r="S71" s="71"/>
      <c r="T71" s="71"/>
      <c r="U71" s="71"/>
    </row>
    <row r="72" spans="1:112" s="7" customFormat="1" x14ac:dyDescent="0.2">
      <c r="G72" s="71"/>
      <c r="H72" s="71"/>
      <c r="I72" s="71"/>
      <c r="J72" s="107"/>
      <c r="K72" s="119"/>
      <c r="L72" s="594"/>
      <c r="M72" s="681"/>
      <c r="N72" s="707"/>
      <c r="O72" s="731"/>
      <c r="P72" s="752"/>
      <c r="Q72" s="776"/>
      <c r="R72" s="71"/>
      <c r="S72" s="71"/>
      <c r="T72" s="71"/>
      <c r="U72" s="71"/>
    </row>
    <row r="73" spans="1:112" s="7" customFormat="1" x14ac:dyDescent="0.2">
      <c r="G73" s="71"/>
      <c r="H73" s="71"/>
      <c r="I73" s="71"/>
      <c r="J73" s="107"/>
      <c r="K73" s="119"/>
      <c r="L73" s="594"/>
      <c r="M73" s="681"/>
      <c r="N73" s="707"/>
      <c r="O73" s="731"/>
      <c r="P73" s="752"/>
      <c r="Q73" s="776"/>
      <c r="R73" s="71"/>
      <c r="S73" s="71"/>
      <c r="T73" s="71"/>
      <c r="U73" s="71"/>
    </row>
    <row r="74" spans="1:112" s="7" customFormat="1" x14ac:dyDescent="0.2">
      <c r="G74" s="71"/>
      <c r="H74" s="71"/>
      <c r="I74" s="71"/>
      <c r="J74" s="107"/>
      <c r="K74" s="119"/>
      <c r="L74" s="594"/>
      <c r="M74" s="681"/>
      <c r="N74" s="707"/>
      <c r="O74" s="731"/>
      <c r="P74" s="752"/>
      <c r="Q74" s="776"/>
      <c r="R74" s="71"/>
      <c r="S74" s="71"/>
      <c r="T74" s="71"/>
      <c r="U74" s="71"/>
    </row>
    <row r="75" spans="1:112" s="7" customFormat="1" x14ac:dyDescent="0.2">
      <c r="G75" s="71"/>
      <c r="H75" s="71"/>
      <c r="I75" s="71"/>
      <c r="J75" s="107"/>
      <c r="K75" s="119"/>
      <c r="L75" s="594"/>
      <c r="M75" s="681"/>
      <c r="N75" s="707"/>
      <c r="O75" s="731"/>
      <c r="P75" s="752"/>
      <c r="Q75" s="776"/>
      <c r="R75" s="71"/>
      <c r="S75" s="71"/>
      <c r="T75" s="71"/>
      <c r="U75" s="71"/>
    </row>
    <row r="76" spans="1:112" s="7" customFormat="1" x14ac:dyDescent="0.2">
      <c r="G76" s="71"/>
      <c r="H76" s="71"/>
      <c r="I76" s="71"/>
      <c r="J76" s="107"/>
      <c r="K76" s="119"/>
      <c r="L76" s="594"/>
      <c r="M76" s="681"/>
      <c r="N76" s="707"/>
      <c r="O76" s="731"/>
      <c r="P76" s="752"/>
      <c r="Q76" s="776"/>
      <c r="R76" s="71"/>
      <c r="S76" s="71"/>
      <c r="T76" s="71"/>
      <c r="U76" s="71"/>
    </row>
    <row r="77" spans="1:112" s="7" customFormat="1" x14ac:dyDescent="0.2">
      <c r="G77" s="71"/>
      <c r="H77" s="71"/>
      <c r="I77" s="71"/>
      <c r="J77" s="107"/>
      <c r="K77" s="119"/>
      <c r="L77" s="594"/>
      <c r="M77" s="681"/>
      <c r="N77" s="707"/>
      <c r="O77" s="731"/>
      <c r="P77" s="752"/>
      <c r="Q77" s="776"/>
      <c r="R77" s="71"/>
      <c r="S77" s="71"/>
      <c r="T77" s="71"/>
      <c r="U77" s="71"/>
    </row>
    <row r="78" spans="1:112" s="7" customFormat="1" x14ac:dyDescent="0.2">
      <c r="G78" s="71"/>
      <c r="H78" s="71"/>
      <c r="I78" s="71"/>
      <c r="J78" s="107"/>
      <c r="K78" s="119"/>
      <c r="L78" s="594"/>
      <c r="M78" s="681"/>
      <c r="N78" s="707"/>
      <c r="O78" s="731"/>
      <c r="P78" s="752"/>
      <c r="Q78" s="776"/>
      <c r="R78" s="71"/>
      <c r="S78" s="71"/>
      <c r="T78" s="71"/>
      <c r="U78" s="71"/>
    </row>
    <row r="79" spans="1:112" s="7" customFormat="1" x14ac:dyDescent="0.2">
      <c r="G79" s="71"/>
      <c r="H79" s="71"/>
      <c r="I79" s="71"/>
      <c r="J79" s="107"/>
      <c r="K79" s="119"/>
      <c r="L79" s="594"/>
      <c r="M79" s="681"/>
      <c r="N79" s="707"/>
      <c r="O79" s="731"/>
      <c r="P79" s="752"/>
      <c r="Q79" s="776"/>
      <c r="R79" s="71"/>
      <c r="S79" s="71"/>
      <c r="T79" s="71"/>
      <c r="U79" s="71"/>
      <c r="Y79" s="25"/>
    </row>
    <row r="80" spans="1:112" s="7" customFormat="1" x14ac:dyDescent="0.2">
      <c r="G80" s="71"/>
      <c r="H80" s="71"/>
      <c r="I80" s="71"/>
      <c r="J80" s="107"/>
      <c r="K80" s="119"/>
      <c r="L80" s="594"/>
      <c r="M80" s="681"/>
      <c r="N80" s="707"/>
      <c r="O80" s="731"/>
      <c r="P80" s="752"/>
      <c r="Q80" s="776"/>
      <c r="R80" s="71"/>
      <c r="S80" s="71"/>
      <c r="T80" s="71"/>
      <c r="U80" s="71"/>
    </row>
    <row r="81" spans="7:21" s="7" customFormat="1" x14ac:dyDescent="0.2">
      <c r="G81" s="71"/>
      <c r="H81" s="71"/>
      <c r="I81" s="71"/>
      <c r="J81" s="107"/>
      <c r="K81" s="119"/>
      <c r="L81" s="594"/>
      <c r="M81" s="681"/>
      <c r="N81" s="707"/>
      <c r="O81" s="731"/>
      <c r="P81" s="752"/>
      <c r="Q81" s="776"/>
      <c r="R81" s="71"/>
      <c r="S81" s="71"/>
      <c r="T81" s="71"/>
      <c r="U81" s="71"/>
    </row>
    <row r="82" spans="7:21" s="7" customFormat="1" x14ac:dyDescent="0.2">
      <c r="G82" s="71"/>
      <c r="H82" s="71"/>
      <c r="I82" s="71"/>
      <c r="J82" s="107"/>
      <c r="K82" s="119"/>
      <c r="L82" s="594"/>
      <c r="M82" s="681"/>
      <c r="N82" s="707"/>
      <c r="O82" s="731"/>
      <c r="P82" s="752"/>
      <c r="Q82" s="776"/>
      <c r="R82" s="71"/>
      <c r="S82" s="71"/>
      <c r="T82" s="71"/>
      <c r="U82" s="71"/>
    </row>
    <row r="83" spans="7:21" s="7" customFormat="1" x14ac:dyDescent="0.2">
      <c r="G83" s="71"/>
      <c r="H83" s="71"/>
      <c r="I83" s="71"/>
      <c r="J83" s="107"/>
      <c r="K83" s="119"/>
      <c r="L83" s="594"/>
      <c r="M83" s="681"/>
      <c r="N83" s="707"/>
      <c r="O83" s="731"/>
      <c r="P83" s="752"/>
      <c r="Q83" s="776"/>
      <c r="R83" s="71"/>
      <c r="S83" s="71"/>
      <c r="T83" s="71"/>
      <c r="U83" s="71"/>
    </row>
    <row r="84" spans="7:21" s="7" customFormat="1" x14ac:dyDescent="0.2">
      <c r="G84" s="71"/>
      <c r="H84" s="71"/>
      <c r="I84" s="71"/>
      <c r="J84" s="107"/>
      <c r="K84" s="119"/>
      <c r="L84" s="594"/>
      <c r="M84" s="681"/>
      <c r="N84" s="707"/>
      <c r="O84" s="731"/>
      <c r="P84" s="752"/>
      <c r="Q84" s="776"/>
      <c r="R84" s="71"/>
      <c r="S84" s="71"/>
      <c r="T84" s="71"/>
      <c r="U84" s="71"/>
    </row>
    <row r="85" spans="7:21" s="7" customFormat="1" x14ac:dyDescent="0.2">
      <c r="G85" s="71"/>
      <c r="H85" s="71"/>
      <c r="I85" s="71"/>
      <c r="J85" s="107"/>
      <c r="K85" s="119"/>
      <c r="L85" s="594"/>
      <c r="M85" s="681"/>
      <c r="N85" s="707"/>
      <c r="O85" s="731"/>
      <c r="P85" s="752"/>
      <c r="Q85" s="776"/>
      <c r="R85" s="71"/>
      <c r="S85" s="71"/>
      <c r="T85" s="71"/>
      <c r="U85" s="71"/>
    </row>
    <row r="86" spans="7:21" s="7" customFormat="1" x14ac:dyDescent="0.2">
      <c r="G86" s="71"/>
      <c r="H86" s="71"/>
      <c r="I86" s="71"/>
      <c r="J86" s="107"/>
      <c r="K86" s="119"/>
      <c r="L86" s="594"/>
      <c r="M86" s="681"/>
      <c r="N86" s="707"/>
      <c r="O86" s="731"/>
      <c r="P86" s="752"/>
      <c r="Q86" s="776"/>
      <c r="R86" s="71"/>
      <c r="S86" s="71"/>
      <c r="T86" s="71"/>
      <c r="U86" s="71"/>
    </row>
    <row r="87" spans="7:21" s="7" customFormat="1" x14ac:dyDescent="0.2">
      <c r="G87" s="71"/>
      <c r="H87" s="71"/>
      <c r="I87" s="71"/>
      <c r="J87" s="107"/>
      <c r="K87" s="119"/>
      <c r="L87" s="594"/>
      <c r="M87" s="681"/>
      <c r="N87" s="707"/>
      <c r="O87" s="731"/>
      <c r="P87" s="752"/>
      <c r="Q87" s="776"/>
      <c r="R87" s="71"/>
      <c r="S87" s="71"/>
      <c r="T87" s="71"/>
      <c r="U87" s="71"/>
    </row>
    <row r="88" spans="7:21" s="7" customFormat="1" x14ac:dyDescent="0.2">
      <c r="G88" s="71"/>
      <c r="H88" s="71"/>
      <c r="I88" s="71"/>
      <c r="J88" s="107"/>
      <c r="K88" s="119"/>
      <c r="L88" s="594"/>
      <c r="M88" s="681"/>
      <c r="N88" s="707"/>
      <c r="O88" s="731"/>
      <c r="P88" s="752"/>
      <c r="Q88" s="776"/>
      <c r="R88" s="71"/>
      <c r="S88" s="71"/>
      <c r="T88" s="71"/>
      <c r="U88" s="71"/>
    </row>
    <row r="89" spans="7:21" s="7" customFormat="1" x14ac:dyDescent="0.2">
      <c r="G89" s="71"/>
      <c r="H89" s="71"/>
      <c r="I89" s="71"/>
      <c r="J89" s="107"/>
      <c r="K89" s="119"/>
      <c r="L89" s="594"/>
      <c r="M89" s="681"/>
      <c r="N89" s="707"/>
      <c r="O89" s="731"/>
      <c r="P89" s="752"/>
      <c r="Q89" s="776"/>
      <c r="R89" s="71"/>
      <c r="S89" s="71"/>
      <c r="T89" s="71"/>
      <c r="U89" s="71"/>
    </row>
    <row r="90" spans="7:21" s="7" customFormat="1" x14ac:dyDescent="0.2">
      <c r="G90" s="71"/>
      <c r="H90" s="71"/>
      <c r="I90" s="71"/>
      <c r="J90" s="107"/>
      <c r="K90" s="119"/>
      <c r="L90" s="594"/>
      <c r="M90" s="681"/>
      <c r="N90" s="707"/>
      <c r="O90" s="731"/>
      <c r="P90" s="752"/>
      <c r="Q90" s="776"/>
      <c r="R90" s="71"/>
      <c r="S90" s="71"/>
      <c r="T90" s="71"/>
      <c r="U90" s="71"/>
    </row>
    <row r="91" spans="7:21" s="7" customFormat="1" x14ac:dyDescent="0.2">
      <c r="G91" s="71"/>
      <c r="H91" s="71"/>
      <c r="I91" s="71"/>
      <c r="J91" s="107"/>
      <c r="K91" s="119"/>
      <c r="L91" s="594"/>
      <c r="M91" s="681"/>
      <c r="N91" s="707"/>
      <c r="O91" s="731"/>
      <c r="P91" s="752"/>
      <c r="Q91" s="776"/>
      <c r="R91" s="71"/>
      <c r="S91" s="71"/>
      <c r="T91" s="71"/>
      <c r="U91" s="71"/>
    </row>
    <row r="92" spans="7:21" s="7" customFormat="1" x14ac:dyDescent="0.2">
      <c r="G92" s="71"/>
      <c r="H92" s="71"/>
      <c r="I92" s="71"/>
      <c r="J92" s="107"/>
      <c r="K92" s="119"/>
      <c r="L92" s="594"/>
      <c r="M92" s="681"/>
      <c r="N92" s="707"/>
      <c r="O92" s="731"/>
      <c r="P92" s="752"/>
      <c r="Q92" s="776"/>
      <c r="R92" s="71"/>
      <c r="S92" s="71"/>
      <c r="T92" s="71"/>
      <c r="U92" s="71"/>
    </row>
    <row r="93" spans="7:21" s="7" customFormat="1" x14ac:dyDescent="0.2">
      <c r="G93" s="71"/>
      <c r="H93" s="71"/>
      <c r="I93" s="71"/>
      <c r="J93" s="107"/>
      <c r="K93" s="119"/>
      <c r="L93" s="594"/>
      <c r="M93" s="681"/>
      <c r="N93" s="707"/>
      <c r="O93" s="731"/>
      <c r="P93" s="752"/>
      <c r="Q93" s="776"/>
      <c r="R93" s="71"/>
      <c r="S93" s="71"/>
      <c r="T93" s="71"/>
      <c r="U93" s="71"/>
    </row>
    <row r="94" spans="7:21" s="7" customFormat="1" x14ac:dyDescent="0.2">
      <c r="G94" s="71"/>
      <c r="H94" s="71"/>
      <c r="I94" s="71"/>
      <c r="J94" s="107"/>
      <c r="K94" s="119"/>
      <c r="L94" s="594"/>
      <c r="M94" s="681"/>
      <c r="N94" s="707"/>
      <c r="O94" s="731"/>
      <c r="P94" s="752"/>
      <c r="Q94" s="776"/>
      <c r="R94" s="71"/>
      <c r="S94" s="71"/>
      <c r="T94" s="71"/>
      <c r="U94" s="71"/>
    </row>
    <row r="95" spans="7:21" s="7" customFormat="1" x14ac:dyDescent="0.2">
      <c r="G95" s="71"/>
      <c r="H95" s="71"/>
      <c r="I95" s="71"/>
      <c r="J95" s="107"/>
      <c r="K95" s="119"/>
      <c r="L95" s="594"/>
      <c r="M95" s="681"/>
      <c r="N95" s="707"/>
      <c r="O95" s="731"/>
      <c r="P95" s="752"/>
      <c r="Q95" s="776"/>
      <c r="R95" s="71"/>
      <c r="S95" s="71"/>
      <c r="T95" s="71"/>
      <c r="U95" s="71"/>
    </row>
    <row r="96" spans="7:21" s="7" customFormat="1" x14ac:dyDescent="0.2">
      <c r="G96" s="71"/>
      <c r="H96" s="71"/>
      <c r="I96" s="71"/>
      <c r="J96" s="107"/>
      <c r="K96" s="119"/>
      <c r="L96" s="594"/>
      <c r="M96" s="681"/>
      <c r="N96" s="707"/>
      <c r="O96" s="731"/>
      <c r="P96" s="752"/>
      <c r="Q96" s="776"/>
      <c r="R96" s="71"/>
      <c r="S96" s="71"/>
      <c r="T96" s="71"/>
      <c r="U96" s="71"/>
    </row>
    <row r="97" spans="7:21" s="7" customFormat="1" x14ac:dyDescent="0.2">
      <c r="G97" s="71"/>
      <c r="H97" s="71"/>
      <c r="I97" s="71"/>
      <c r="J97" s="107"/>
      <c r="K97" s="119"/>
      <c r="L97" s="594"/>
      <c r="M97" s="681"/>
      <c r="N97" s="707"/>
      <c r="O97" s="731"/>
      <c r="P97" s="752"/>
      <c r="Q97" s="776"/>
      <c r="R97" s="71"/>
      <c r="S97" s="71"/>
      <c r="T97" s="71"/>
      <c r="U97" s="71"/>
    </row>
    <row r="98" spans="7:21" s="7" customFormat="1" x14ac:dyDescent="0.2">
      <c r="G98" s="71"/>
      <c r="H98" s="71"/>
      <c r="I98" s="71"/>
      <c r="J98" s="107"/>
      <c r="K98" s="119"/>
      <c r="L98" s="594"/>
      <c r="M98" s="681"/>
      <c r="N98" s="707"/>
      <c r="O98" s="731"/>
      <c r="P98" s="752"/>
      <c r="Q98" s="776"/>
      <c r="R98" s="71"/>
      <c r="S98" s="71"/>
      <c r="T98" s="71"/>
      <c r="U98" s="71"/>
    </row>
    <row r="99" spans="7:21" s="7" customFormat="1" x14ac:dyDescent="0.2">
      <c r="G99" s="71"/>
      <c r="H99" s="71"/>
      <c r="I99" s="71"/>
      <c r="J99" s="107"/>
      <c r="K99" s="119"/>
      <c r="L99" s="594"/>
      <c r="M99" s="681"/>
      <c r="N99" s="707"/>
      <c r="O99" s="731"/>
      <c r="P99" s="752"/>
      <c r="Q99" s="776"/>
      <c r="R99" s="71"/>
      <c r="S99" s="71"/>
      <c r="T99" s="71"/>
      <c r="U99" s="71"/>
    </row>
    <row r="100" spans="7:21" s="7" customFormat="1" x14ac:dyDescent="0.2">
      <c r="G100" s="71"/>
      <c r="H100" s="71"/>
      <c r="I100" s="71"/>
      <c r="J100" s="107"/>
      <c r="K100" s="119"/>
      <c r="L100" s="594"/>
      <c r="M100" s="681"/>
      <c r="N100" s="707"/>
      <c r="O100" s="731"/>
      <c r="P100" s="752"/>
      <c r="Q100" s="776"/>
      <c r="R100" s="71"/>
      <c r="S100" s="71"/>
      <c r="T100" s="71"/>
      <c r="U100" s="71"/>
    </row>
    <row r="101" spans="7:21" s="7" customFormat="1" x14ac:dyDescent="0.2">
      <c r="G101" s="71"/>
      <c r="H101" s="71"/>
      <c r="I101" s="71"/>
      <c r="J101" s="107"/>
      <c r="K101" s="119"/>
      <c r="L101" s="594"/>
      <c r="M101" s="681"/>
      <c r="N101" s="707"/>
      <c r="O101" s="731"/>
      <c r="P101" s="752"/>
      <c r="Q101" s="776"/>
      <c r="R101" s="71"/>
      <c r="S101" s="71"/>
      <c r="T101" s="71"/>
      <c r="U101" s="71"/>
    </row>
    <row r="102" spans="7:21" s="7" customFormat="1" x14ac:dyDescent="0.2">
      <c r="G102" s="71"/>
      <c r="H102" s="71"/>
      <c r="I102" s="71"/>
      <c r="J102" s="107"/>
      <c r="K102" s="119"/>
      <c r="L102" s="594"/>
      <c r="M102" s="681"/>
      <c r="N102" s="707"/>
      <c r="O102" s="731"/>
      <c r="P102" s="752"/>
      <c r="Q102" s="776"/>
      <c r="R102" s="71"/>
      <c r="S102" s="71"/>
      <c r="T102" s="71"/>
      <c r="U102" s="71"/>
    </row>
    <row r="103" spans="7:21" s="7" customFormat="1" x14ac:dyDescent="0.2">
      <c r="G103" s="71"/>
      <c r="H103" s="71"/>
      <c r="I103" s="71"/>
      <c r="J103" s="107"/>
      <c r="K103" s="119"/>
      <c r="L103" s="594"/>
      <c r="M103" s="681"/>
      <c r="N103" s="707"/>
      <c r="O103" s="731"/>
      <c r="P103" s="752"/>
      <c r="Q103" s="776"/>
      <c r="R103" s="71"/>
      <c r="S103" s="71"/>
      <c r="T103" s="71"/>
      <c r="U103" s="71"/>
    </row>
    <row r="104" spans="7:21" s="7" customFormat="1" x14ac:dyDescent="0.2">
      <c r="G104" s="71"/>
      <c r="H104" s="71"/>
      <c r="I104" s="71"/>
      <c r="J104" s="107"/>
      <c r="K104" s="119"/>
      <c r="L104" s="594"/>
      <c r="M104" s="681"/>
      <c r="N104" s="707"/>
      <c r="O104" s="731"/>
      <c r="P104" s="752"/>
      <c r="Q104" s="776"/>
      <c r="R104" s="71"/>
      <c r="S104" s="71"/>
      <c r="T104" s="71"/>
      <c r="U104" s="71"/>
    </row>
    <row r="105" spans="7:21" s="7" customFormat="1" x14ac:dyDescent="0.2">
      <c r="G105" s="71"/>
      <c r="H105" s="71"/>
      <c r="I105" s="71"/>
      <c r="J105" s="107"/>
      <c r="K105" s="119"/>
      <c r="L105" s="594"/>
      <c r="M105" s="681"/>
      <c r="N105" s="707"/>
      <c r="O105" s="731"/>
      <c r="P105" s="752"/>
      <c r="Q105" s="776"/>
      <c r="R105" s="71"/>
      <c r="S105" s="71"/>
      <c r="T105" s="71"/>
      <c r="U105" s="71"/>
    </row>
    <row r="106" spans="7:21" s="7" customFormat="1" x14ac:dyDescent="0.2">
      <c r="G106" s="71"/>
      <c r="H106" s="71"/>
      <c r="I106" s="71"/>
      <c r="J106" s="107"/>
      <c r="K106" s="119"/>
      <c r="L106" s="594"/>
      <c r="M106" s="681"/>
      <c r="N106" s="707"/>
      <c r="O106" s="731"/>
      <c r="P106" s="752"/>
      <c r="Q106" s="776"/>
      <c r="R106" s="71"/>
      <c r="S106" s="71"/>
      <c r="T106" s="71"/>
      <c r="U106" s="71"/>
    </row>
    <row r="107" spans="7:21" s="7" customFormat="1" x14ac:dyDescent="0.2">
      <c r="G107" s="71"/>
      <c r="H107" s="71"/>
      <c r="I107" s="71"/>
      <c r="J107" s="107"/>
      <c r="K107" s="119"/>
      <c r="L107" s="594"/>
      <c r="M107" s="681"/>
      <c r="N107" s="707"/>
      <c r="O107" s="731"/>
      <c r="P107" s="752"/>
      <c r="Q107" s="776"/>
      <c r="R107" s="71"/>
      <c r="S107" s="71"/>
      <c r="T107" s="71"/>
      <c r="U107" s="71"/>
    </row>
    <row r="108" spans="7:21" s="7" customFormat="1" x14ac:dyDescent="0.2">
      <c r="G108" s="71"/>
      <c r="H108" s="71"/>
      <c r="I108" s="71"/>
      <c r="J108" s="107"/>
      <c r="K108" s="119"/>
      <c r="L108" s="594"/>
      <c r="M108" s="681"/>
      <c r="N108" s="707"/>
      <c r="O108" s="731"/>
      <c r="P108" s="752"/>
      <c r="Q108" s="776"/>
      <c r="R108" s="71"/>
      <c r="S108" s="71"/>
      <c r="T108" s="71"/>
      <c r="U108" s="71"/>
    </row>
    <row r="109" spans="7:21" s="7" customFormat="1" x14ac:dyDescent="0.2">
      <c r="G109" s="71"/>
      <c r="H109" s="71"/>
      <c r="I109" s="71"/>
      <c r="J109" s="107"/>
      <c r="K109" s="119"/>
      <c r="L109" s="594"/>
      <c r="M109" s="681"/>
      <c r="N109" s="707"/>
      <c r="O109" s="731"/>
      <c r="P109" s="752"/>
      <c r="Q109" s="776"/>
      <c r="R109" s="71"/>
      <c r="S109" s="71"/>
      <c r="T109" s="71"/>
      <c r="U109" s="71"/>
    </row>
    <row r="110" spans="7:21" s="7" customFormat="1" x14ac:dyDescent="0.2">
      <c r="G110" s="71"/>
      <c r="H110" s="71"/>
      <c r="I110" s="71"/>
      <c r="J110" s="107"/>
      <c r="K110" s="119"/>
      <c r="L110" s="594"/>
      <c r="M110" s="681"/>
      <c r="N110" s="707"/>
      <c r="O110" s="731"/>
      <c r="P110" s="752"/>
      <c r="Q110" s="776"/>
      <c r="R110" s="71"/>
      <c r="S110" s="71"/>
      <c r="T110" s="71"/>
      <c r="U110" s="71"/>
    </row>
    <row r="111" spans="7:21" s="7" customFormat="1" x14ac:dyDescent="0.2">
      <c r="G111" s="71"/>
      <c r="H111" s="71"/>
      <c r="I111" s="71"/>
      <c r="J111" s="107"/>
      <c r="K111" s="119"/>
      <c r="L111" s="594"/>
      <c r="M111" s="681"/>
      <c r="N111" s="707"/>
      <c r="O111" s="731"/>
      <c r="P111" s="752"/>
      <c r="Q111" s="776"/>
      <c r="R111" s="71"/>
      <c r="S111" s="71"/>
      <c r="T111" s="71"/>
      <c r="U111" s="71"/>
    </row>
    <row r="112" spans="7:21" s="7" customFormat="1" x14ac:dyDescent="0.2">
      <c r="G112" s="71"/>
      <c r="H112" s="71"/>
      <c r="I112" s="71"/>
      <c r="J112" s="107"/>
      <c r="K112" s="119"/>
      <c r="L112" s="594"/>
      <c r="M112" s="681"/>
      <c r="N112" s="707"/>
      <c r="O112" s="731"/>
      <c r="P112" s="752"/>
      <c r="Q112" s="776"/>
      <c r="R112" s="71"/>
      <c r="S112" s="71"/>
      <c r="T112" s="71"/>
      <c r="U112" s="71"/>
    </row>
    <row r="113" spans="7:21" s="7" customFormat="1" x14ac:dyDescent="0.2">
      <c r="G113" s="71"/>
      <c r="H113" s="71"/>
      <c r="I113" s="71"/>
      <c r="J113" s="107"/>
      <c r="K113" s="119"/>
      <c r="L113" s="594"/>
      <c r="M113" s="681"/>
      <c r="N113" s="707"/>
      <c r="O113" s="731"/>
      <c r="P113" s="752"/>
      <c r="Q113" s="776"/>
      <c r="R113" s="71"/>
      <c r="S113" s="71"/>
      <c r="T113" s="71"/>
      <c r="U113" s="71"/>
    </row>
    <row r="114" spans="7:21" s="7" customFormat="1" x14ac:dyDescent="0.2">
      <c r="G114" s="71"/>
      <c r="H114" s="71"/>
      <c r="I114" s="71"/>
      <c r="J114" s="107"/>
      <c r="K114" s="119"/>
      <c r="L114" s="594"/>
      <c r="M114" s="681"/>
      <c r="N114" s="707"/>
      <c r="O114" s="731"/>
      <c r="P114" s="752"/>
      <c r="Q114" s="776"/>
      <c r="R114" s="71"/>
      <c r="S114" s="71"/>
      <c r="T114" s="71"/>
      <c r="U114" s="71"/>
    </row>
    <row r="115" spans="7:21" s="7" customFormat="1" x14ac:dyDescent="0.2">
      <c r="G115" s="71"/>
      <c r="H115" s="71"/>
      <c r="I115" s="71"/>
      <c r="J115" s="107"/>
      <c r="K115" s="119"/>
      <c r="L115" s="594"/>
      <c r="M115" s="681"/>
      <c r="N115" s="707"/>
      <c r="O115" s="731"/>
      <c r="P115" s="752"/>
      <c r="Q115" s="776"/>
      <c r="R115" s="71"/>
      <c r="S115" s="71"/>
      <c r="T115" s="71"/>
      <c r="U115" s="71"/>
    </row>
    <row r="116" spans="7:21" s="7" customFormat="1" x14ac:dyDescent="0.2">
      <c r="G116" s="71"/>
      <c r="H116" s="71"/>
      <c r="I116" s="71"/>
      <c r="J116" s="107"/>
      <c r="K116" s="119"/>
      <c r="L116" s="594"/>
      <c r="M116" s="681"/>
      <c r="N116" s="707"/>
      <c r="O116" s="731"/>
      <c r="P116" s="752"/>
      <c r="Q116" s="776"/>
      <c r="R116" s="71"/>
      <c r="S116" s="71"/>
      <c r="T116" s="71"/>
      <c r="U116" s="71"/>
    </row>
    <row r="117" spans="7:21" s="7" customFormat="1" x14ac:dyDescent="0.2">
      <c r="G117" s="71"/>
      <c r="H117" s="71"/>
      <c r="I117" s="71"/>
      <c r="J117" s="107"/>
      <c r="K117" s="119"/>
      <c r="L117" s="594"/>
      <c r="M117" s="681"/>
      <c r="N117" s="707"/>
      <c r="O117" s="731"/>
      <c r="P117" s="752"/>
      <c r="Q117" s="776"/>
      <c r="R117" s="71"/>
      <c r="S117" s="71"/>
      <c r="T117" s="71"/>
      <c r="U117" s="71"/>
    </row>
    <row r="118" spans="7:21" s="7" customFormat="1" x14ac:dyDescent="0.2">
      <c r="G118" s="71"/>
      <c r="H118" s="71"/>
      <c r="I118" s="71"/>
      <c r="J118" s="107"/>
      <c r="K118" s="119"/>
      <c r="L118" s="594"/>
      <c r="M118" s="681"/>
      <c r="N118" s="707"/>
      <c r="O118" s="731"/>
      <c r="P118" s="752"/>
      <c r="Q118" s="776"/>
      <c r="R118" s="71"/>
      <c r="S118" s="71"/>
      <c r="T118" s="71"/>
      <c r="U118" s="71"/>
    </row>
    <row r="119" spans="7:21" s="7" customFormat="1" x14ac:dyDescent="0.2">
      <c r="G119" s="71"/>
      <c r="H119" s="71"/>
      <c r="I119" s="71"/>
      <c r="J119" s="107"/>
      <c r="K119" s="119"/>
      <c r="L119" s="594"/>
      <c r="M119" s="681"/>
      <c r="N119" s="707"/>
      <c r="O119" s="731"/>
      <c r="P119" s="752"/>
      <c r="Q119" s="776"/>
      <c r="R119" s="71"/>
      <c r="S119" s="71"/>
      <c r="T119" s="71"/>
      <c r="U119" s="71"/>
    </row>
    <row r="120" spans="7:21" s="7" customFormat="1" x14ac:dyDescent="0.2">
      <c r="G120" s="71"/>
      <c r="H120" s="71"/>
      <c r="I120" s="71"/>
      <c r="J120" s="107"/>
      <c r="K120" s="119"/>
      <c r="L120" s="594"/>
      <c r="M120" s="681"/>
      <c r="N120" s="707"/>
      <c r="O120" s="731"/>
      <c r="P120" s="752"/>
      <c r="Q120" s="776"/>
      <c r="R120" s="71"/>
      <c r="S120" s="71"/>
      <c r="T120" s="71"/>
      <c r="U120" s="71"/>
    </row>
    <row r="121" spans="7:21" s="7" customFormat="1" x14ac:dyDescent="0.2">
      <c r="G121" s="71"/>
      <c r="H121" s="71"/>
      <c r="I121" s="71"/>
      <c r="J121" s="107"/>
      <c r="K121" s="119"/>
      <c r="L121" s="594"/>
      <c r="M121" s="681"/>
      <c r="N121" s="707"/>
      <c r="O121" s="731"/>
      <c r="P121" s="752"/>
      <c r="Q121" s="776"/>
      <c r="R121" s="71"/>
      <c r="S121" s="71"/>
      <c r="T121" s="71"/>
      <c r="U121" s="71"/>
    </row>
    <row r="122" spans="7:21" s="7" customFormat="1" x14ac:dyDescent="0.2">
      <c r="G122" s="71"/>
      <c r="H122" s="71"/>
      <c r="I122" s="71"/>
      <c r="J122" s="107"/>
      <c r="K122" s="119"/>
      <c r="L122" s="594"/>
      <c r="M122" s="681"/>
      <c r="N122" s="707"/>
      <c r="O122" s="731"/>
      <c r="P122" s="752"/>
      <c r="Q122" s="776"/>
      <c r="R122" s="71"/>
      <c r="S122" s="71"/>
      <c r="T122" s="71"/>
      <c r="U122" s="71"/>
    </row>
    <row r="123" spans="7:21" s="7" customFormat="1" x14ac:dyDescent="0.2">
      <c r="G123" s="71"/>
      <c r="H123" s="71"/>
      <c r="I123" s="71"/>
      <c r="J123" s="107"/>
      <c r="K123" s="119"/>
      <c r="L123" s="594"/>
      <c r="M123" s="681"/>
      <c r="N123" s="707"/>
      <c r="O123" s="731"/>
      <c r="P123" s="752"/>
      <c r="Q123" s="776"/>
      <c r="R123" s="71"/>
      <c r="S123" s="71"/>
      <c r="T123" s="71"/>
      <c r="U123" s="71"/>
    </row>
    <row r="124" spans="7:21" s="7" customFormat="1" x14ac:dyDescent="0.2">
      <c r="G124" s="71"/>
      <c r="H124" s="71"/>
      <c r="I124" s="71"/>
      <c r="J124" s="107"/>
      <c r="K124" s="119"/>
      <c r="L124" s="594"/>
      <c r="M124" s="681"/>
      <c r="N124" s="707"/>
      <c r="O124" s="731"/>
      <c r="P124" s="752"/>
      <c r="Q124" s="776"/>
      <c r="R124" s="71"/>
      <c r="S124" s="71"/>
      <c r="T124" s="71"/>
      <c r="U124" s="71"/>
    </row>
    <row r="125" spans="7:21" s="7" customFormat="1" x14ac:dyDescent="0.2">
      <c r="G125" s="71"/>
      <c r="H125" s="71"/>
      <c r="I125" s="71"/>
      <c r="J125" s="107"/>
      <c r="K125" s="119"/>
      <c r="L125" s="594"/>
      <c r="M125" s="681"/>
      <c r="N125" s="707"/>
      <c r="O125" s="731"/>
      <c r="P125" s="752"/>
      <c r="Q125" s="776"/>
      <c r="R125" s="71"/>
      <c r="S125" s="71"/>
      <c r="T125" s="71"/>
      <c r="U125" s="71"/>
    </row>
    <row r="126" spans="7:21" s="7" customFormat="1" x14ac:dyDescent="0.2">
      <c r="G126" s="71"/>
      <c r="H126" s="71"/>
      <c r="I126" s="71"/>
      <c r="J126" s="107"/>
      <c r="K126" s="119"/>
      <c r="L126" s="594"/>
      <c r="M126" s="681"/>
      <c r="N126" s="707"/>
      <c r="O126" s="731"/>
      <c r="P126" s="752"/>
      <c r="Q126" s="776"/>
      <c r="R126" s="71"/>
      <c r="S126" s="71"/>
      <c r="T126" s="71"/>
      <c r="U126" s="71"/>
    </row>
    <row r="127" spans="7:21" s="7" customFormat="1" x14ac:dyDescent="0.2">
      <c r="G127" s="71"/>
      <c r="H127" s="71"/>
      <c r="I127" s="71"/>
      <c r="J127" s="107"/>
      <c r="K127" s="119"/>
      <c r="L127" s="594"/>
      <c r="M127" s="681"/>
      <c r="N127" s="707"/>
      <c r="O127" s="731"/>
      <c r="P127" s="752"/>
      <c r="Q127" s="776"/>
      <c r="R127" s="71"/>
      <c r="S127" s="71"/>
      <c r="T127" s="71"/>
      <c r="U127" s="71"/>
    </row>
    <row r="128" spans="7:21" s="7" customFormat="1" x14ac:dyDescent="0.2">
      <c r="G128" s="71"/>
      <c r="H128" s="71"/>
      <c r="I128" s="71"/>
      <c r="J128" s="107"/>
      <c r="K128" s="119"/>
      <c r="L128" s="594"/>
      <c r="M128" s="681"/>
      <c r="N128" s="707"/>
      <c r="O128" s="731"/>
      <c r="P128" s="752"/>
      <c r="Q128" s="776"/>
      <c r="R128" s="71"/>
      <c r="S128" s="71"/>
      <c r="T128" s="71"/>
      <c r="U128" s="71"/>
    </row>
    <row r="129" spans="7:21" s="7" customFormat="1" x14ac:dyDescent="0.2">
      <c r="G129" s="71"/>
      <c r="H129" s="71"/>
      <c r="I129" s="71"/>
      <c r="J129" s="107"/>
      <c r="K129" s="119"/>
      <c r="L129" s="594"/>
      <c r="M129" s="681"/>
      <c r="N129" s="707"/>
      <c r="O129" s="731"/>
      <c r="P129" s="752"/>
      <c r="Q129" s="776"/>
      <c r="R129" s="71"/>
      <c r="S129" s="71"/>
      <c r="T129" s="71"/>
      <c r="U129" s="71"/>
    </row>
    <row r="130" spans="7:21" s="7" customFormat="1" x14ac:dyDescent="0.2">
      <c r="G130" s="71"/>
      <c r="H130" s="71"/>
      <c r="I130" s="71"/>
      <c r="J130" s="107"/>
      <c r="K130" s="119"/>
      <c r="L130" s="594"/>
      <c r="M130" s="681"/>
      <c r="N130" s="707"/>
      <c r="O130" s="731"/>
      <c r="P130" s="752"/>
      <c r="Q130" s="776"/>
      <c r="R130" s="71"/>
      <c r="S130" s="71"/>
      <c r="T130" s="71"/>
      <c r="U130" s="71"/>
    </row>
    <row r="131" spans="7:21" s="7" customFormat="1" x14ac:dyDescent="0.2">
      <c r="G131" s="71"/>
      <c r="H131" s="71"/>
      <c r="I131" s="71"/>
      <c r="J131" s="107"/>
      <c r="K131" s="119"/>
      <c r="L131" s="594"/>
      <c r="M131" s="681"/>
      <c r="N131" s="707"/>
      <c r="O131" s="731"/>
      <c r="P131" s="752"/>
      <c r="Q131" s="776"/>
      <c r="R131" s="71"/>
      <c r="S131" s="71"/>
      <c r="T131" s="71"/>
      <c r="U131" s="71"/>
    </row>
    <row r="132" spans="7:21" s="7" customFormat="1" x14ac:dyDescent="0.2">
      <c r="G132" s="71"/>
      <c r="H132" s="71"/>
      <c r="I132" s="71"/>
      <c r="J132" s="107"/>
      <c r="K132" s="119"/>
      <c r="L132" s="594"/>
      <c r="M132" s="681"/>
      <c r="N132" s="707"/>
      <c r="O132" s="731"/>
      <c r="P132" s="752"/>
      <c r="Q132" s="776"/>
      <c r="R132" s="71"/>
      <c r="S132" s="71"/>
      <c r="T132" s="71"/>
      <c r="U132" s="71"/>
    </row>
    <row r="133" spans="7:21" s="7" customFormat="1" x14ac:dyDescent="0.2">
      <c r="G133" s="71"/>
      <c r="H133" s="71"/>
      <c r="I133" s="71"/>
      <c r="J133" s="107"/>
      <c r="K133" s="119"/>
      <c r="L133" s="594"/>
      <c r="M133" s="681"/>
      <c r="N133" s="707"/>
      <c r="O133" s="731"/>
      <c r="P133" s="752"/>
      <c r="Q133" s="776"/>
      <c r="R133" s="71"/>
      <c r="S133" s="71"/>
      <c r="T133" s="71"/>
      <c r="U133" s="71"/>
    </row>
    <row r="134" spans="7:21" s="7" customFormat="1" x14ac:dyDescent="0.2">
      <c r="G134" s="71"/>
      <c r="H134" s="71"/>
      <c r="I134" s="71"/>
      <c r="J134" s="107"/>
      <c r="K134" s="119"/>
      <c r="L134" s="594"/>
      <c r="M134" s="681"/>
      <c r="N134" s="707"/>
      <c r="O134" s="731"/>
      <c r="P134" s="752"/>
      <c r="Q134" s="776"/>
      <c r="R134" s="71"/>
      <c r="S134" s="71"/>
      <c r="T134" s="71"/>
      <c r="U134" s="71"/>
    </row>
    <row r="135" spans="7:21" s="7" customFormat="1" x14ac:dyDescent="0.2">
      <c r="G135" s="71"/>
      <c r="H135" s="71"/>
      <c r="I135" s="71"/>
      <c r="J135" s="107"/>
      <c r="K135" s="119"/>
      <c r="L135" s="594"/>
      <c r="M135" s="681"/>
      <c r="N135" s="707"/>
      <c r="O135" s="731"/>
      <c r="P135" s="752"/>
      <c r="Q135" s="776"/>
      <c r="R135" s="71"/>
      <c r="S135" s="71"/>
      <c r="T135" s="71"/>
      <c r="U135" s="71"/>
    </row>
    <row r="136" spans="7:21" s="7" customFormat="1" x14ac:dyDescent="0.2">
      <c r="G136" s="71"/>
      <c r="H136" s="71"/>
      <c r="I136" s="71"/>
      <c r="J136" s="107"/>
      <c r="K136" s="119"/>
      <c r="L136" s="594"/>
      <c r="M136" s="681"/>
      <c r="N136" s="707"/>
      <c r="O136" s="731"/>
      <c r="P136" s="752"/>
      <c r="Q136" s="776"/>
      <c r="R136" s="71"/>
      <c r="S136" s="71"/>
      <c r="T136" s="71"/>
      <c r="U136" s="71"/>
    </row>
    <row r="137" spans="7:21" s="7" customFormat="1" x14ac:dyDescent="0.2">
      <c r="G137" s="71"/>
      <c r="H137" s="71"/>
      <c r="I137" s="71"/>
      <c r="J137" s="107"/>
      <c r="K137" s="119"/>
      <c r="L137" s="594"/>
      <c r="M137" s="681"/>
      <c r="N137" s="707"/>
      <c r="O137" s="731"/>
      <c r="P137" s="752"/>
      <c r="Q137" s="776"/>
      <c r="R137" s="71"/>
      <c r="S137" s="71"/>
      <c r="T137" s="71"/>
      <c r="U137" s="71"/>
    </row>
    <row r="138" spans="7:21" s="7" customFormat="1" x14ac:dyDescent="0.2">
      <c r="G138" s="71"/>
      <c r="H138" s="71"/>
      <c r="I138" s="71"/>
      <c r="J138" s="107"/>
      <c r="K138" s="119"/>
      <c r="L138" s="594"/>
      <c r="M138" s="681"/>
      <c r="N138" s="707"/>
      <c r="O138" s="731"/>
      <c r="P138" s="752"/>
      <c r="Q138" s="776"/>
      <c r="R138" s="71"/>
      <c r="S138" s="71"/>
      <c r="T138" s="71"/>
      <c r="U138" s="71"/>
    </row>
    <row r="139" spans="7:21" s="7" customFormat="1" x14ac:dyDescent="0.2">
      <c r="G139" s="71"/>
      <c r="H139" s="71"/>
      <c r="I139" s="71"/>
      <c r="J139" s="107"/>
      <c r="K139" s="119"/>
      <c r="L139" s="594"/>
      <c r="M139" s="681"/>
      <c r="N139" s="707"/>
      <c r="O139" s="731"/>
      <c r="P139" s="752"/>
      <c r="Q139" s="776"/>
      <c r="R139" s="71"/>
      <c r="S139" s="71"/>
      <c r="T139" s="71"/>
      <c r="U139" s="71"/>
    </row>
    <row r="140" spans="7:21" s="7" customFormat="1" x14ac:dyDescent="0.2">
      <c r="G140" s="71"/>
      <c r="H140" s="71"/>
      <c r="I140" s="71"/>
      <c r="J140" s="107"/>
      <c r="K140" s="119"/>
      <c r="L140" s="594"/>
      <c r="M140" s="681"/>
      <c r="N140" s="707"/>
      <c r="O140" s="731"/>
      <c r="P140" s="752"/>
      <c r="Q140" s="776"/>
      <c r="R140" s="71"/>
      <c r="S140" s="71"/>
      <c r="T140" s="71"/>
      <c r="U140" s="71"/>
    </row>
    <row r="141" spans="7:21" s="7" customFormat="1" x14ac:dyDescent="0.2">
      <c r="G141" s="71"/>
      <c r="H141" s="71"/>
      <c r="I141" s="71"/>
      <c r="J141" s="107"/>
      <c r="K141" s="119"/>
      <c r="L141" s="594"/>
      <c r="M141" s="681"/>
      <c r="N141" s="707"/>
      <c r="O141" s="731"/>
      <c r="P141" s="752"/>
      <c r="Q141" s="776"/>
      <c r="R141" s="71"/>
      <c r="S141" s="71"/>
      <c r="T141" s="71"/>
      <c r="U141" s="71"/>
    </row>
    <row r="142" spans="7:21" s="7" customFormat="1" x14ac:dyDescent="0.2">
      <c r="G142" s="71"/>
      <c r="H142" s="71"/>
      <c r="I142" s="71"/>
      <c r="J142" s="107"/>
      <c r="K142" s="119"/>
      <c r="L142" s="594"/>
      <c r="M142" s="681"/>
      <c r="N142" s="707"/>
      <c r="O142" s="731"/>
      <c r="P142" s="752"/>
      <c r="Q142" s="776"/>
      <c r="R142" s="71"/>
      <c r="S142" s="71"/>
      <c r="T142" s="71"/>
      <c r="U142" s="71"/>
    </row>
    <row r="143" spans="7:21" s="7" customFormat="1" x14ac:dyDescent="0.2">
      <c r="G143" s="71"/>
      <c r="H143" s="71"/>
      <c r="I143" s="71"/>
      <c r="J143" s="107"/>
      <c r="K143" s="119"/>
      <c r="L143" s="594"/>
      <c r="M143" s="681"/>
      <c r="N143" s="707"/>
      <c r="O143" s="731"/>
      <c r="P143" s="752"/>
      <c r="Q143" s="776"/>
      <c r="R143" s="71"/>
      <c r="S143" s="71"/>
      <c r="T143" s="71"/>
      <c r="U143" s="71"/>
    </row>
    <row r="144" spans="7:21" s="7" customFormat="1" x14ac:dyDescent="0.2">
      <c r="G144" s="71"/>
      <c r="H144" s="71"/>
      <c r="I144" s="71"/>
      <c r="J144" s="107"/>
      <c r="K144" s="119"/>
      <c r="L144" s="594"/>
      <c r="M144" s="681"/>
      <c r="N144" s="707"/>
      <c r="O144" s="731"/>
      <c r="P144" s="752"/>
      <c r="Q144" s="776"/>
      <c r="R144" s="71"/>
      <c r="S144" s="71"/>
      <c r="T144" s="71"/>
      <c r="U144" s="71"/>
    </row>
    <row r="145" spans="7:21" s="7" customFormat="1" x14ac:dyDescent="0.2">
      <c r="G145" s="71"/>
      <c r="H145" s="71"/>
      <c r="I145" s="71"/>
      <c r="J145" s="107"/>
      <c r="K145" s="119"/>
      <c r="L145" s="594"/>
      <c r="M145" s="681"/>
      <c r="N145" s="707"/>
      <c r="O145" s="731"/>
      <c r="P145" s="752"/>
      <c r="Q145" s="776"/>
      <c r="R145" s="71"/>
      <c r="S145" s="71"/>
      <c r="T145" s="71"/>
      <c r="U145" s="71"/>
    </row>
    <row r="146" spans="7:21" s="7" customFormat="1" x14ac:dyDescent="0.2">
      <c r="G146" s="71"/>
      <c r="H146" s="71"/>
      <c r="I146" s="71"/>
      <c r="J146" s="107"/>
      <c r="K146" s="119"/>
      <c r="L146" s="594"/>
      <c r="M146" s="681"/>
      <c r="N146" s="707"/>
      <c r="O146" s="731"/>
      <c r="P146" s="752"/>
      <c r="Q146" s="776"/>
      <c r="R146" s="71"/>
      <c r="S146" s="71"/>
      <c r="T146" s="71"/>
      <c r="U146" s="71"/>
    </row>
    <row r="147" spans="7:21" s="7" customFormat="1" x14ac:dyDescent="0.2">
      <c r="G147" s="71"/>
      <c r="H147" s="71"/>
      <c r="I147" s="71"/>
      <c r="J147" s="107"/>
      <c r="K147" s="119"/>
      <c r="L147" s="594"/>
      <c r="M147" s="681"/>
      <c r="N147" s="707"/>
      <c r="O147" s="731"/>
      <c r="P147" s="752"/>
      <c r="Q147" s="776"/>
      <c r="R147" s="71"/>
      <c r="S147" s="71"/>
      <c r="T147" s="71"/>
      <c r="U147" s="71"/>
    </row>
    <row r="148" spans="7:21" s="7" customFormat="1" x14ac:dyDescent="0.2">
      <c r="G148" s="71"/>
      <c r="H148" s="71"/>
      <c r="I148" s="71"/>
      <c r="J148" s="107"/>
      <c r="K148" s="119"/>
      <c r="L148" s="594"/>
      <c r="M148" s="681"/>
      <c r="N148" s="707"/>
      <c r="O148" s="731"/>
      <c r="P148" s="752"/>
      <c r="Q148" s="776"/>
      <c r="R148" s="71"/>
      <c r="S148" s="71"/>
      <c r="T148" s="71"/>
      <c r="U148" s="71"/>
    </row>
    <row r="149" spans="7:21" s="7" customFormat="1" x14ac:dyDescent="0.2">
      <c r="G149" s="71"/>
      <c r="H149" s="71"/>
      <c r="I149" s="71"/>
      <c r="J149" s="107"/>
      <c r="K149" s="119"/>
      <c r="L149" s="594"/>
      <c r="M149" s="681"/>
      <c r="N149" s="707"/>
      <c r="O149" s="731"/>
      <c r="P149" s="752"/>
      <c r="Q149" s="776"/>
      <c r="R149" s="71"/>
      <c r="S149" s="71"/>
      <c r="T149" s="71"/>
      <c r="U149" s="71"/>
    </row>
    <row r="150" spans="7:21" s="7" customFormat="1" x14ac:dyDescent="0.2">
      <c r="G150" s="71"/>
      <c r="H150" s="71"/>
      <c r="I150" s="71"/>
      <c r="J150" s="107"/>
      <c r="K150" s="119"/>
      <c r="L150" s="594"/>
      <c r="M150" s="681"/>
      <c r="N150" s="707"/>
      <c r="O150" s="731"/>
      <c r="P150" s="752"/>
      <c r="Q150" s="776"/>
      <c r="R150" s="71"/>
      <c r="S150" s="71"/>
      <c r="T150" s="71"/>
      <c r="U150" s="71"/>
    </row>
    <row r="151" spans="7:21" s="7" customFormat="1" x14ac:dyDescent="0.2">
      <c r="G151" s="71"/>
      <c r="H151" s="71"/>
      <c r="I151" s="71"/>
      <c r="J151" s="107"/>
      <c r="K151" s="119"/>
      <c r="L151" s="594"/>
      <c r="M151" s="681"/>
      <c r="N151" s="707"/>
      <c r="O151" s="731"/>
      <c r="P151" s="752"/>
      <c r="Q151" s="776"/>
      <c r="R151" s="71"/>
      <c r="S151" s="71"/>
      <c r="T151" s="71"/>
      <c r="U151" s="71"/>
    </row>
    <row r="152" spans="7:21" s="7" customFormat="1" x14ac:dyDescent="0.2">
      <c r="G152" s="71"/>
      <c r="H152" s="71"/>
      <c r="I152" s="71"/>
      <c r="J152" s="107"/>
      <c r="K152" s="119"/>
      <c r="L152" s="594"/>
      <c r="M152" s="681"/>
      <c r="N152" s="707"/>
      <c r="O152" s="731"/>
      <c r="P152" s="752"/>
      <c r="Q152" s="776"/>
      <c r="R152" s="71"/>
      <c r="S152" s="71"/>
      <c r="T152" s="71"/>
      <c r="U152" s="71"/>
    </row>
    <row r="153" spans="7:21" s="7" customFormat="1" x14ac:dyDescent="0.2">
      <c r="G153" s="71"/>
      <c r="H153" s="71"/>
      <c r="I153" s="71"/>
      <c r="J153" s="107"/>
      <c r="K153" s="119"/>
      <c r="L153" s="594"/>
      <c r="M153" s="681"/>
      <c r="N153" s="707"/>
      <c r="O153" s="731"/>
      <c r="P153" s="752"/>
      <c r="Q153" s="776"/>
      <c r="R153" s="71"/>
      <c r="S153" s="71"/>
      <c r="T153" s="71"/>
      <c r="U153" s="71"/>
    </row>
    <row r="154" spans="7:21" s="7" customFormat="1" x14ac:dyDescent="0.2">
      <c r="G154" s="71"/>
      <c r="H154" s="71"/>
      <c r="I154" s="71"/>
      <c r="J154" s="107"/>
      <c r="K154" s="119"/>
      <c r="L154" s="594"/>
      <c r="M154" s="681"/>
      <c r="N154" s="707"/>
      <c r="O154" s="731"/>
      <c r="P154" s="752"/>
      <c r="Q154" s="776"/>
      <c r="R154" s="71"/>
      <c r="S154" s="71"/>
      <c r="T154" s="71"/>
      <c r="U154" s="71"/>
    </row>
    <row r="155" spans="7:21" s="7" customFormat="1" x14ac:dyDescent="0.2">
      <c r="G155" s="71"/>
      <c r="H155" s="71"/>
      <c r="I155" s="71"/>
      <c r="J155" s="107"/>
      <c r="K155" s="119"/>
      <c r="L155" s="594"/>
      <c r="M155" s="681"/>
      <c r="N155" s="707"/>
      <c r="O155" s="731"/>
      <c r="P155" s="752"/>
      <c r="Q155" s="776"/>
      <c r="R155" s="71"/>
      <c r="S155" s="71"/>
      <c r="T155" s="71"/>
      <c r="U155" s="71"/>
    </row>
    <row r="156" spans="7:21" s="7" customFormat="1" x14ac:dyDescent="0.2">
      <c r="G156" s="71"/>
      <c r="H156" s="71"/>
      <c r="I156" s="71"/>
      <c r="J156" s="107"/>
      <c r="K156" s="119"/>
      <c r="L156" s="594"/>
      <c r="M156" s="681"/>
      <c r="N156" s="707"/>
      <c r="O156" s="731"/>
      <c r="P156" s="752"/>
      <c r="Q156" s="776"/>
      <c r="R156" s="71"/>
      <c r="S156" s="71"/>
      <c r="T156" s="71"/>
      <c r="U156" s="71"/>
    </row>
    <row r="157" spans="7:21" s="7" customFormat="1" x14ac:dyDescent="0.2">
      <c r="G157" s="71"/>
      <c r="H157" s="71"/>
      <c r="I157" s="71"/>
      <c r="J157" s="107"/>
      <c r="K157" s="119"/>
      <c r="L157" s="594"/>
      <c r="M157" s="681"/>
      <c r="N157" s="707"/>
      <c r="O157" s="731"/>
      <c r="P157" s="752"/>
      <c r="Q157" s="776"/>
      <c r="R157" s="71"/>
      <c r="S157" s="71"/>
      <c r="T157" s="71"/>
      <c r="U157" s="71"/>
    </row>
    <row r="158" spans="7:21" s="7" customFormat="1" x14ac:dyDescent="0.2">
      <c r="G158" s="71"/>
      <c r="H158" s="71"/>
      <c r="I158" s="71"/>
      <c r="J158" s="107"/>
      <c r="K158" s="119"/>
      <c r="L158" s="594"/>
      <c r="M158" s="681"/>
      <c r="N158" s="707"/>
      <c r="O158" s="731"/>
      <c r="P158" s="752"/>
      <c r="Q158" s="776"/>
      <c r="R158" s="71"/>
      <c r="S158" s="71"/>
      <c r="T158" s="71"/>
      <c r="U158" s="71"/>
    </row>
    <row r="159" spans="7:21" s="7" customFormat="1" x14ac:dyDescent="0.2">
      <c r="G159" s="71"/>
      <c r="H159" s="71"/>
      <c r="I159" s="71"/>
      <c r="J159" s="107"/>
      <c r="K159" s="119"/>
      <c r="L159" s="594"/>
      <c r="M159" s="681"/>
      <c r="N159" s="707"/>
      <c r="O159" s="731"/>
      <c r="P159" s="752"/>
      <c r="Q159" s="776"/>
      <c r="R159" s="71"/>
      <c r="S159" s="71"/>
      <c r="T159" s="71"/>
      <c r="U159" s="71"/>
    </row>
    <row r="160" spans="7:21" s="7" customFormat="1" x14ac:dyDescent="0.2">
      <c r="G160" s="71"/>
      <c r="H160" s="71"/>
      <c r="I160" s="71"/>
      <c r="J160" s="107"/>
      <c r="K160" s="119"/>
      <c r="L160" s="594"/>
      <c r="M160" s="681"/>
      <c r="N160" s="707"/>
      <c r="O160" s="731"/>
      <c r="P160" s="752"/>
      <c r="Q160" s="776"/>
      <c r="R160" s="71"/>
      <c r="S160" s="71"/>
      <c r="T160" s="71"/>
      <c r="U160" s="71"/>
    </row>
    <row r="161" spans="7:21" s="7" customFormat="1" x14ac:dyDescent="0.2">
      <c r="G161" s="71"/>
      <c r="H161" s="71"/>
      <c r="I161" s="71"/>
      <c r="J161" s="107"/>
      <c r="K161" s="119"/>
      <c r="L161" s="594"/>
      <c r="M161" s="681"/>
      <c r="N161" s="707"/>
      <c r="O161" s="731"/>
      <c r="P161" s="752"/>
      <c r="Q161" s="776"/>
      <c r="R161" s="71"/>
      <c r="S161" s="71"/>
      <c r="T161" s="71"/>
      <c r="U161" s="71"/>
    </row>
    <row r="162" spans="7:21" s="7" customFormat="1" x14ac:dyDescent="0.2">
      <c r="G162" s="71"/>
      <c r="H162" s="71"/>
      <c r="I162" s="71"/>
      <c r="J162" s="107"/>
      <c r="K162" s="119"/>
      <c r="L162" s="594"/>
      <c r="M162" s="681"/>
      <c r="N162" s="707"/>
      <c r="O162" s="731"/>
      <c r="P162" s="752"/>
      <c r="Q162" s="776"/>
      <c r="R162" s="71"/>
      <c r="S162" s="71"/>
      <c r="T162" s="71"/>
      <c r="U162" s="71"/>
    </row>
    <row r="163" spans="7:21" s="7" customFormat="1" x14ac:dyDescent="0.2">
      <c r="G163" s="71"/>
      <c r="H163" s="71"/>
      <c r="I163" s="71"/>
      <c r="J163" s="107"/>
      <c r="K163" s="119"/>
      <c r="L163" s="594"/>
      <c r="M163" s="681"/>
      <c r="N163" s="707"/>
      <c r="O163" s="731"/>
      <c r="P163" s="752"/>
      <c r="Q163" s="776"/>
      <c r="R163" s="71"/>
      <c r="S163" s="71"/>
      <c r="T163" s="71"/>
      <c r="U163" s="71"/>
    </row>
    <row r="164" spans="7:21" s="7" customFormat="1" x14ac:dyDescent="0.2">
      <c r="G164" s="71"/>
      <c r="H164" s="71"/>
      <c r="I164" s="71"/>
      <c r="J164" s="107"/>
      <c r="K164" s="119"/>
      <c r="L164" s="594"/>
      <c r="M164" s="681"/>
      <c r="N164" s="707"/>
      <c r="O164" s="731"/>
      <c r="P164" s="752"/>
      <c r="Q164" s="776"/>
      <c r="R164" s="71"/>
      <c r="S164" s="71"/>
      <c r="T164" s="71"/>
      <c r="U164" s="71"/>
    </row>
    <row r="165" spans="7:21" s="7" customFormat="1" x14ac:dyDescent="0.2">
      <c r="G165" s="71"/>
      <c r="H165" s="71"/>
      <c r="I165" s="71"/>
      <c r="J165" s="107"/>
      <c r="K165" s="119"/>
      <c r="L165" s="594"/>
      <c r="M165" s="681"/>
      <c r="N165" s="707"/>
      <c r="O165" s="731"/>
      <c r="P165" s="752"/>
      <c r="Q165" s="776"/>
      <c r="R165" s="71"/>
      <c r="S165" s="71"/>
      <c r="T165" s="71"/>
      <c r="U165" s="71"/>
    </row>
    <row r="166" spans="7:21" s="7" customFormat="1" x14ac:dyDescent="0.2">
      <c r="G166" s="71"/>
      <c r="H166" s="71"/>
      <c r="I166" s="71"/>
      <c r="J166" s="107"/>
      <c r="K166" s="119"/>
      <c r="L166" s="594"/>
      <c r="M166" s="681"/>
      <c r="N166" s="707"/>
      <c r="O166" s="731"/>
      <c r="P166" s="752"/>
      <c r="Q166" s="776"/>
      <c r="R166" s="71"/>
      <c r="S166" s="71"/>
      <c r="T166" s="71"/>
      <c r="U166" s="71"/>
    </row>
    <row r="167" spans="7:21" s="7" customFormat="1" x14ac:dyDescent="0.2">
      <c r="G167" s="71"/>
      <c r="H167" s="71"/>
      <c r="I167" s="71"/>
      <c r="J167" s="107"/>
      <c r="K167" s="119"/>
      <c r="L167" s="594"/>
      <c r="M167" s="681"/>
      <c r="N167" s="707"/>
      <c r="O167" s="731"/>
      <c r="P167" s="752"/>
      <c r="Q167" s="776"/>
      <c r="R167" s="71"/>
      <c r="S167" s="71"/>
      <c r="T167" s="71"/>
      <c r="U167" s="71"/>
    </row>
    <row r="168" spans="7:21" s="7" customFormat="1" x14ac:dyDescent="0.2">
      <c r="G168" s="71"/>
      <c r="H168" s="71"/>
      <c r="I168" s="71"/>
      <c r="J168" s="107"/>
      <c r="K168" s="119"/>
      <c r="L168" s="594"/>
      <c r="M168" s="681"/>
      <c r="N168" s="707"/>
      <c r="O168" s="731"/>
      <c r="P168" s="752"/>
      <c r="Q168" s="776"/>
      <c r="R168" s="71"/>
      <c r="S168" s="71"/>
      <c r="T168" s="71"/>
      <c r="U168" s="71"/>
    </row>
    <row r="169" spans="7:21" s="7" customFormat="1" x14ac:dyDescent="0.2">
      <c r="G169" s="71"/>
      <c r="H169" s="71"/>
      <c r="I169" s="71"/>
      <c r="J169" s="107"/>
      <c r="K169" s="119"/>
      <c r="L169" s="594"/>
      <c r="M169" s="681"/>
      <c r="N169" s="707"/>
      <c r="O169" s="731"/>
      <c r="P169" s="752"/>
      <c r="Q169" s="776"/>
      <c r="R169" s="71"/>
      <c r="S169" s="71"/>
      <c r="T169" s="71"/>
      <c r="U169" s="71"/>
    </row>
    <row r="170" spans="7:21" s="7" customFormat="1" x14ac:dyDescent="0.2">
      <c r="G170" s="71"/>
      <c r="H170" s="71"/>
      <c r="I170" s="71"/>
      <c r="J170" s="107"/>
      <c r="K170" s="119"/>
      <c r="L170" s="594"/>
      <c r="M170" s="681"/>
      <c r="N170" s="707"/>
      <c r="O170" s="731"/>
      <c r="P170" s="752"/>
      <c r="Q170" s="776"/>
      <c r="R170" s="71"/>
      <c r="S170" s="71"/>
      <c r="T170" s="71"/>
      <c r="U170" s="71"/>
    </row>
    <row r="171" spans="7:21" s="7" customFormat="1" x14ac:dyDescent="0.2">
      <c r="G171" s="71"/>
      <c r="H171" s="71"/>
      <c r="I171" s="71"/>
      <c r="J171" s="107"/>
      <c r="K171" s="119"/>
      <c r="L171" s="594"/>
      <c r="M171" s="681"/>
      <c r="N171" s="707"/>
      <c r="O171" s="731"/>
      <c r="P171" s="752"/>
      <c r="Q171" s="776"/>
      <c r="R171" s="71"/>
      <c r="S171" s="71"/>
      <c r="T171" s="71"/>
      <c r="U171" s="71"/>
    </row>
    <row r="172" spans="7:21" s="7" customFormat="1" x14ac:dyDescent="0.2">
      <c r="G172" s="71"/>
      <c r="H172" s="71"/>
      <c r="I172" s="71"/>
      <c r="J172" s="107"/>
      <c r="K172" s="119"/>
      <c r="L172" s="594"/>
      <c r="M172" s="681"/>
      <c r="N172" s="707"/>
      <c r="O172" s="731"/>
      <c r="P172" s="752"/>
      <c r="Q172" s="776"/>
      <c r="R172" s="71"/>
      <c r="S172" s="71"/>
      <c r="T172" s="71"/>
      <c r="U172" s="71"/>
    </row>
    <row r="173" spans="7:21" s="7" customFormat="1" x14ac:dyDescent="0.2">
      <c r="G173" s="71"/>
      <c r="H173" s="71"/>
      <c r="I173" s="71"/>
      <c r="J173" s="107"/>
      <c r="K173" s="119"/>
      <c r="L173" s="594"/>
      <c r="M173" s="681"/>
      <c r="N173" s="707"/>
      <c r="O173" s="731"/>
      <c r="P173" s="752"/>
      <c r="Q173" s="776"/>
      <c r="R173" s="71"/>
      <c r="S173" s="71"/>
      <c r="T173" s="71"/>
      <c r="U173" s="71"/>
    </row>
    <row r="174" spans="7:21" s="7" customFormat="1" x14ac:dyDescent="0.2">
      <c r="G174" s="71"/>
      <c r="H174" s="71"/>
      <c r="I174" s="71"/>
      <c r="J174" s="107"/>
      <c r="K174" s="119"/>
      <c r="L174" s="594"/>
      <c r="M174" s="681"/>
      <c r="N174" s="707"/>
      <c r="O174" s="731"/>
      <c r="P174" s="752"/>
      <c r="Q174" s="776"/>
      <c r="R174" s="71"/>
      <c r="S174" s="71"/>
      <c r="T174" s="71"/>
      <c r="U174" s="71"/>
    </row>
    <row r="175" spans="7:21" s="7" customFormat="1" x14ac:dyDescent="0.2">
      <c r="G175" s="71"/>
      <c r="H175" s="71"/>
      <c r="I175" s="71"/>
      <c r="J175" s="107"/>
      <c r="K175" s="119"/>
      <c r="L175" s="594"/>
      <c r="M175" s="681"/>
      <c r="N175" s="707"/>
      <c r="O175" s="731"/>
      <c r="P175" s="752"/>
      <c r="Q175" s="776"/>
      <c r="R175" s="71"/>
      <c r="S175" s="71"/>
      <c r="T175" s="71"/>
      <c r="U175" s="71"/>
    </row>
    <row r="176" spans="7:21" s="7" customFormat="1" x14ac:dyDescent="0.2">
      <c r="G176" s="71"/>
      <c r="H176" s="71"/>
      <c r="I176" s="71"/>
      <c r="J176" s="107"/>
      <c r="K176" s="119"/>
      <c r="L176" s="594"/>
      <c r="M176" s="681"/>
      <c r="N176" s="707"/>
      <c r="O176" s="731"/>
      <c r="P176" s="752"/>
      <c r="Q176" s="776"/>
      <c r="R176" s="71"/>
      <c r="S176" s="71"/>
      <c r="T176" s="71"/>
      <c r="U176" s="71"/>
    </row>
    <row r="177" spans="7:21" s="7" customFormat="1" x14ac:dyDescent="0.2">
      <c r="G177" s="71"/>
      <c r="H177" s="71"/>
      <c r="I177" s="71"/>
      <c r="J177" s="107"/>
      <c r="K177" s="119"/>
      <c r="L177" s="594"/>
      <c r="M177" s="681"/>
      <c r="N177" s="707"/>
      <c r="O177" s="731"/>
      <c r="P177" s="752"/>
      <c r="Q177" s="776"/>
      <c r="R177" s="71"/>
      <c r="S177" s="71"/>
      <c r="T177" s="71"/>
      <c r="U177" s="71"/>
    </row>
    <row r="178" spans="7:21" s="7" customFormat="1" x14ac:dyDescent="0.2">
      <c r="G178" s="71"/>
      <c r="H178" s="71"/>
      <c r="I178" s="71"/>
      <c r="J178" s="107"/>
      <c r="K178" s="119"/>
      <c r="L178" s="594"/>
      <c r="M178" s="681"/>
      <c r="N178" s="707"/>
      <c r="O178" s="731"/>
      <c r="P178" s="752"/>
      <c r="Q178" s="776"/>
      <c r="R178" s="71"/>
      <c r="S178" s="71"/>
      <c r="T178" s="71"/>
      <c r="U178" s="71"/>
    </row>
    <row r="179" spans="7:21" s="7" customFormat="1" x14ac:dyDescent="0.2">
      <c r="G179" s="71"/>
      <c r="H179" s="71"/>
      <c r="I179" s="71"/>
      <c r="J179" s="107"/>
      <c r="K179" s="119"/>
      <c r="L179" s="594"/>
      <c r="M179" s="681"/>
      <c r="N179" s="707"/>
      <c r="O179" s="731"/>
      <c r="P179" s="752"/>
      <c r="Q179" s="776"/>
      <c r="R179" s="71"/>
      <c r="S179" s="71"/>
      <c r="T179" s="71"/>
      <c r="U179" s="71"/>
    </row>
    <row r="180" spans="7:21" s="7" customFormat="1" x14ac:dyDescent="0.2">
      <c r="G180" s="71"/>
      <c r="H180" s="71"/>
      <c r="I180" s="71"/>
      <c r="J180" s="107"/>
      <c r="K180" s="119"/>
      <c r="L180" s="594"/>
      <c r="M180" s="681"/>
      <c r="N180" s="707"/>
      <c r="O180" s="731"/>
      <c r="P180" s="752"/>
      <c r="Q180" s="776"/>
      <c r="R180" s="71"/>
      <c r="S180" s="71"/>
      <c r="T180" s="71"/>
      <c r="U180" s="71"/>
    </row>
    <row r="181" spans="7:21" s="7" customFormat="1" x14ac:dyDescent="0.2">
      <c r="G181" s="71"/>
      <c r="H181" s="71"/>
      <c r="I181" s="71"/>
      <c r="J181" s="107"/>
      <c r="K181" s="119"/>
      <c r="L181" s="594"/>
      <c r="M181" s="681"/>
      <c r="N181" s="707"/>
      <c r="O181" s="731"/>
      <c r="P181" s="752"/>
      <c r="Q181" s="776"/>
      <c r="R181" s="71"/>
      <c r="S181" s="71"/>
      <c r="T181" s="71"/>
      <c r="U181" s="71"/>
    </row>
    <row r="182" spans="7:21" s="7" customFormat="1" x14ac:dyDescent="0.2">
      <c r="G182" s="71"/>
      <c r="H182" s="71"/>
      <c r="I182" s="71"/>
      <c r="J182" s="107"/>
      <c r="K182" s="119"/>
      <c r="L182" s="594"/>
      <c r="M182" s="681"/>
      <c r="N182" s="707"/>
      <c r="O182" s="731"/>
      <c r="P182" s="752"/>
      <c r="Q182" s="776"/>
      <c r="R182" s="71"/>
      <c r="S182" s="71"/>
      <c r="T182" s="71"/>
      <c r="U182" s="71"/>
    </row>
    <row r="183" spans="7:21" s="7" customFormat="1" x14ac:dyDescent="0.2">
      <c r="G183" s="71"/>
      <c r="H183" s="71"/>
      <c r="I183" s="71"/>
      <c r="J183" s="107"/>
      <c r="K183" s="119"/>
      <c r="L183" s="594"/>
      <c r="M183" s="681"/>
      <c r="N183" s="707"/>
      <c r="O183" s="731"/>
      <c r="P183" s="752"/>
      <c r="Q183" s="776"/>
      <c r="R183" s="71"/>
      <c r="S183" s="71"/>
      <c r="T183" s="71"/>
      <c r="U183" s="71"/>
    </row>
    <row r="184" spans="7:21" s="7" customFormat="1" x14ac:dyDescent="0.2">
      <c r="G184" s="71"/>
      <c r="H184" s="71"/>
      <c r="I184" s="71"/>
      <c r="J184" s="107"/>
      <c r="K184" s="119"/>
      <c r="L184" s="594"/>
      <c r="M184" s="681"/>
      <c r="N184" s="707"/>
      <c r="O184" s="731"/>
      <c r="P184" s="752"/>
      <c r="Q184" s="776"/>
      <c r="R184" s="71"/>
      <c r="S184" s="71"/>
      <c r="T184" s="71"/>
      <c r="U184" s="71"/>
    </row>
    <row r="185" spans="7:21" s="7" customFormat="1" x14ac:dyDescent="0.2">
      <c r="G185" s="71"/>
      <c r="H185" s="71"/>
      <c r="I185" s="71"/>
      <c r="J185" s="107"/>
      <c r="K185" s="119"/>
      <c r="L185" s="594"/>
      <c r="M185" s="681"/>
      <c r="N185" s="707"/>
      <c r="O185" s="731"/>
      <c r="P185" s="752"/>
      <c r="Q185" s="776"/>
      <c r="R185" s="71"/>
      <c r="S185" s="71"/>
      <c r="T185" s="71"/>
      <c r="U185" s="71"/>
    </row>
    <row r="186" spans="7:21" s="7" customFormat="1" x14ac:dyDescent="0.2">
      <c r="G186" s="71"/>
      <c r="H186" s="71"/>
      <c r="I186" s="71"/>
      <c r="J186" s="107"/>
      <c r="K186" s="119"/>
      <c r="L186" s="594"/>
      <c r="M186" s="681"/>
      <c r="N186" s="707"/>
      <c r="O186" s="731"/>
      <c r="P186" s="752"/>
      <c r="Q186" s="776"/>
      <c r="R186" s="71"/>
      <c r="S186" s="71"/>
      <c r="T186" s="71"/>
      <c r="U186" s="71"/>
    </row>
    <row r="187" spans="7:21" s="7" customFormat="1" x14ac:dyDescent="0.2">
      <c r="G187" s="71"/>
      <c r="H187" s="71"/>
      <c r="I187" s="71"/>
      <c r="J187" s="107"/>
      <c r="K187" s="119"/>
      <c r="L187" s="594"/>
      <c r="M187" s="681"/>
      <c r="N187" s="707"/>
      <c r="O187" s="731"/>
      <c r="P187" s="752"/>
      <c r="Q187" s="776"/>
      <c r="R187" s="71"/>
      <c r="S187" s="71"/>
      <c r="T187" s="71"/>
      <c r="U187" s="71"/>
    </row>
    <row r="188" spans="7:21" s="7" customFormat="1" x14ac:dyDescent="0.2">
      <c r="G188" s="71"/>
      <c r="H188" s="71"/>
      <c r="I188" s="71"/>
      <c r="J188" s="107"/>
      <c r="K188" s="119"/>
      <c r="L188" s="594"/>
      <c r="M188" s="681"/>
      <c r="N188" s="707"/>
      <c r="O188" s="731"/>
      <c r="P188" s="752"/>
      <c r="Q188" s="776"/>
      <c r="R188" s="71"/>
      <c r="S188" s="71"/>
      <c r="T188" s="71"/>
      <c r="U188" s="71"/>
    </row>
    <row r="189" spans="7:21" s="7" customFormat="1" x14ac:dyDescent="0.2">
      <c r="G189" s="71"/>
      <c r="H189" s="71"/>
      <c r="I189" s="71"/>
      <c r="J189" s="107"/>
      <c r="K189" s="119"/>
      <c r="L189" s="594"/>
      <c r="M189" s="681"/>
      <c r="N189" s="707"/>
      <c r="O189" s="731"/>
      <c r="P189" s="752"/>
      <c r="Q189" s="776"/>
      <c r="R189" s="71"/>
      <c r="S189" s="71"/>
      <c r="T189" s="71"/>
      <c r="U189" s="71"/>
    </row>
    <row r="190" spans="7:21" s="7" customFormat="1" x14ac:dyDescent="0.2">
      <c r="G190" s="71"/>
      <c r="H190" s="71"/>
      <c r="I190" s="71"/>
      <c r="J190" s="107"/>
      <c r="K190" s="119"/>
      <c r="L190" s="594"/>
      <c r="M190" s="681"/>
      <c r="N190" s="707"/>
      <c r="O190" s="731"/>
      <c r="P190" s="752"/>
      <c r="Q190" s="776"/>
      <c r="R190" s="71"/>
      <c r="S190" s="71"/>
      <c r="T190" s="71"/>
      <c r="U190" s="71"/>
    </row>
    <row r="191" spans="7:21" s="7" customFormat="1" x14ac:dyDescent="0.2">
      <c r="G191" s="71"/>
      <c r="H191" s="71"/>
      <c r="I191" s="71"/>
      <c r="J191" s="107"/>
      <c r="K191" s="119"/>
      <c r="L191" s="594"/>
      <c r="M191" s="681"/>
      <c r="N191" s="707"/>
      <c r="O191" s="731"/>
      <c r="P191" s="752"/>
      <c r="Q191" s="776"/>
      <c r="R191" s="71"/>
      <c r="S191" s="71"/>
      <c r="T191" s="71"/>
      <c r="U191" s="71"/>
    </row>
    <row r="192" spans="7:21" s="7" customFormat="1" x14ac:dyDescent="0.2">
      <c r="G192" s="71"/>
      <c r="H192" s="71"/>
      <c r="I192" s="71"/>
      <c r="J192" s="107"/>
      <c r="K192" s="119"/>
      <c r="L192" s="594"/>
      <c r="M192" s="681"/>
      <c r="N192" s="707"/>
      <c r="O192" s="731"/>
      <c r="P192" s="752"/>
      <c r="Q192" s="776"/>
      <c r="R192" s="71"/>
      <c r="S192" s="71"/>
      <c r="T192" s="71"/>
      <c r="U192" s="71"/>
    </row>
    <row r="193" spans="7:21" s="7" customFormat="1" x14ac:dyDescent="0.2">
      <c r="G193" s="71"/>
      <c r="H193" s="71"/>
      <c r="I193" s="71"/>
      <c r="J193" s="107"/>
      <c r="K193" s="119"/>
      <c r="L193" s="594"/>
      <c r="M193" s="681"/>
      <c r="N193" s="707"/>
      <c r="O193" s="731"/>
      <c r="P193" s="752"/>
      <c r="Q193" s="776"/>
      <c r="R193" s="71"/>
      <c r="S193" s="71"/>
      <c r="T193" s="71"/>
      <c r="U193" s="71"/>
    </row>
    <row r="194" spans="7:21" s="7" customFormat="1" x14ac:dyDescent="0.2">
      <c r="G194" s="71"/>
      <c r="H194" s="71"/>
      <c r="I194" s="71"/>
      <c r="J194" s="107"/>
      <c r="K194" s="119"/>
      <c r="L194" s="594"/>
      <c r="M194" s="681"/>
      <c r="N194" s="707"/>
      <c r="O194" s="731"/>
      <c r="P194" s="752"/>
      <c r="Q194" s="776"/>
      <c r="R194" s="71"/>
      <c r="S194" s="71"/>
      <c r="T194" s="71"/>
      <c r="U194" s="71"/>
    </row>
    <row r="195" spans="7:21" s="7" customFormat="1" x14ac:dyDescent="0.2">
      <c r="G195" s="71"/>
      <c r="H195" s="71"/>
      <c r="I195" s="71"/>
      <c r="J195" s="107"/>
      <c r="K195" s="119"/>
      <c r="L195" s="594"/>
      <c r="M195" s="681"/>
      <c r="N195" s="707"/>
      <c r="O195" s="731"/>
      <c r="P195" s="752"/>
      <c r="Q195" s="776"/>
      <c r="R195" s="71"/>
      <c r="S195" s="71"/>
      <c r="T195" s="71"/>
      <c r="U195" s="71"/>
    </row>
    <row r="196" spans="7:21" s="7" customFormat="1" x14ac:dyDescent="0.2">
      <c r="G196" s="71"/>
      <c r="H196" s="71"/>
      <c r="I196" s="71"/>
      <c r="J196" s="107"/>
      <c r="K196" s="119"/>
      <c r="L196" s="594"/>
      <c r="M196" s="681"/>
      <c r="N196" s="707"/>
      <c r="O196" s="731"/>
      <c r="P196" s="752"/>
      <c r="Q196" s="776"/>
      <c r="R196" s="71"/>
      <c r="S196" s="71"/>
      <c r="T196" s="71"/>
      <c r="U196" s="71"/>
    </row>
    <row r="197" spans="7:21" s="7" customFormat="1" x14ac:dyDescent="0.2">
      <c r="G197" s="71"/>
      <c r="H197" s="71"/>
      <c r="I197" s="71"/>
      <c r="J197" s="107"/>
      <c r="K197" s="119"/>
      <c r="L197" s="594"/>
      <c r="M197" s="681"/>
      <c r="N197" s="707"/>
      <c r="O197" s="731"/>
      <c r="P197" s="752"/>
      <c r="Q197" s="776"/>
      <c r="R197" s="71"/>
      <c r="S197" s="71"/>
      <c r="T197" s="71"/>
      <c r="U197" s="71"/>
    </row>
    <row r="198" spans="7:21" s="7" customFormat="1" x14ac:dyDescent="0.2">
      <c r="G198" s="71"/>
      <c r="H198" s="71"/>
      <c r="I198" s="71"/>
      <c r="J198" s="107"/>
      <c r="K198" s="119"/>
      <c r="L198" s="594"/>
      <c r="M198" s="681"/>
      <c r="N198" s="707"/>
      <c r="O198" s="731"/>
      <c r="P198" s="752"/>
      <c r="Q198" s="776"/>
      <c r="R198" s="71"/>
      <c r="S198" s="71"/>
      <c r="T198" s="71"/>
      <c r="U198" s="71"/>
    </row>
    <row r="199" spans="7:21" s="7" customFormat="1" x14ac:dyDescent="0.2">
      <c r="G199" s="71"/>
      <c r="H199" s="71"/>
      <c r="I199" s="71"/>
      <c r="J199" s="107"/>
      <c r="K199" s="119"/>
      <c r="L199" s="594"/>
      <c r="M199" s="681"/>
      <c r="N199" s="707"/>
      <c r="O199" s="731"/>
      <c r="P199" s="752"/>
      <c r="Q199" s="776"/>
      <c r="R199" s="71"/>
      <c r="S199" s="71"/>
      <c r="T199" s="71"/>
      <c r="U199" s="71"/>
    </row>
    <row r="200" spans="7:21" s="7" customFormat="1" x14ac:dyDescent="0.2">
      <c r="G200" s="71"/>
      <c r="H200" s="71"/>
      <c r="I200" s="71"/>
      <c r="J200" s="107"/>
      <c r="K200" s="119"/>
      <c r="L200" s="594"/>
      <c r="M200" s="681"/>
      <c r="N200" s="707"/>
      <c r="O200" s="731"/>
      <c r="P200" s="752"/>
      <c r="Q200" s="776"/>
      <c r="R200" s="71"/>
      <c r="S200" s="71"/>
      <c r="T200" s="71"/>
      <c r="U200" s="71"/>
    </row>
    <row r="201" spans="7:21" s="7" customFormat="1" x14ac:dyDescent="0.2">
      <c r="G201" s="71"/>
      <c r="H201" s="71"/>
      <c r="I201" s="71"/>
      <c r="J201" s="107"/>
      <c r="K201" s="119"/>
      <c r="L201" s="594"/>
      <c r="M201" s="681"/>
      <c r="N201" s="707"/>
      <c r="O201" s="731"/>
      <c r="P201" s="752"/>
      <c r="Q201" s="776"/>
      <c r="R201" s="71"/>
      <c r="S201" s="71"/>
      <c r="T201" s="71"/>
      <c r="U201" s="71"/>
    </row>
    <row r="202" spans="7:21" s="7" customFormat="1" x14ac:dyDescent="0.2">
      <c r="G202" s="71"/>
      <c r="H202" s="71"/>
      <c r="I202" s="71"/>
      <c r="J202" s="107"/>
      <c r="K202" s="119"/>
      <c r="L202" s="594"/>
      <c r="M202" s="681"/>
      <c r="N202" s="707"/>
      <c r="O202" s="731"/>
      <c r="P202" s="752"/>
      <c r="Q202" s="776"/>
      <c r="R202" s="71"/>
      <c r="S202" s="71"/>
      <c r="T202" s="71"/>
      <c r="U202" s="71"/>
    </row>
    <row r="203" spans="7:21" s="7" customFormat="1" x14ac:dyDescent="0.2">
      <c r="G203" s="71"/>
      <c r="H203" s="71"/>
      <c r="I203" s="71"/>
      <c r="J203" s="107"/>
      <c r="K203" s="119"/>
      <c r="L203" s="594"/>
      <c r="M203" s="681"/>
      <c r="N203" s="707"/>
      <c r="O203" s="731"/>
      <c r="P203" s="752"/>
      <c r="Q203" s="776"/>
      <c r="R203" s="71"/>
      <c r="S203" s="71"/>
      <c r="T203" s="71"/>
      <c r="U203" s="71"/>
    </row>
    <row r="204" spans="7:21" s="7" customFormat="1" x14ac:dyDescent="0.2">
      <c r="G204" s="71"/>
      <c r="H204" s="71"/>
      <c r="I204" s="71"/>
      <c r="J204" s="107"/>
      <c r="K204" s="119"/>
      <c r="L204" s="594"/>
      <c r="M204" s="681"/>
      <c r="N204" s="707"/>
      <c r="O204" s="731"/>
      <c r="P204" s="752"/>
      <c r="Q204" s="776"/>
      <c r="R204" s="71"/>
      <c r="S204" s="71"/>
      <c r="T204" s="71"/>
      <c r="U204" s="71"/>
    </row>
    <row r="205" spans="7:21" s="7" customFormat="1" x14ac:dyDescent="0.2">
      <c r="G205" s="71"/>
      <c r="H205" s="71"/>
      <c r="I205" s="71"/>
      <c r="J205" s="107"/>
      <c r="K205" s="119"/>
      <c r="L205" s="594"/>
      <c r="M205" s="681"/>
      <c r="N205" s="707"/>
      <c r="O205" s="731"/>
      <c r="P205" s="752"/>
      <c r="Q205" s="776"/>
      <c r="R205" s="71"/>
      <c r="S205" s="71"/>
      <c r="T205" s="71"/>
      <c r="U205" s="71"/>
    </row>
    <row r="206" spans="7:21" s="7" customFormat="1" x14ac:dyDescent="0.2">
      <c r="G206" s="71"/>
      <c r="H206" s="71"/>
      <c r="I206" s="71"/>
      <c r="J206" s="107"/>
      <c r="K206" s="119"/>
      <c r="L206" s="594"/>
      <c r="M206" s="681"/>
      <c r="N206" s="707"/>
      <c r="O206" s="731"/>
      <c r="P206" s="752"/>
      <c r="Q206" s="776"/>
      <c r="R206" s="71"/>
      <c r="S206" s="71"/>
      <c r="T206" s="71"/>
      <c r="U206" s="71"/>
    </row>
    <row r="207" spans="7:21" s="7" customFormat="1" x14ac:dyDescent="0.2">
      <c r="G207" s="71"/>
      <c r="H207" s="71"/>
      <c r="I207" s="71"/>
      <c r="J207" s="107"/>
      <c r="K207" s="119"/>
      <c r="L207" s="594"/>
      <c r="M207" s="681"/>
      <c r="N207" s="707"/>
      <c r="O207" s="731"/>
      <c r="P207" s="752"/>
      <c r="Q207" s="776"/>
      <c r="R207" s="71"/>
      <c r="S207" s="71"/>
      <c r="T207" s="71"/>
      <c r="U207" s="71"/>
    </row>
    <row r="208" spans="7:21" s="7" customFormat="1" x14ac:dyDescent="0.2">
      <c r="G208" s="71"/>
      <c r="H208" s="71"/>
      <c r="I208" s="71"/>
      <c r="J208" s="107"/>
      <c r="K208" s="119"/>
      <c r="L208" s="594"/>
      <c r="M208" s="681"/>
      <c r="N208" s="707"/>
      <c r="O208" s="731"/>
      <c r="P208" s="752"/>
      <c r="Q208" s="776"/>
      <c r="R208" s="71"/>
      <c r="S208" s="71"/>
      <c r="T208" s="71"/>
      <c r="U208" s="71"/>
    </row>
    <row r="209" spans="7:21" s="7" customFormat="1" x14ac:dyDescent="0.2">
      <c r="G209" s="71"/>
      <c r="H209" s="71"/>
      <c r="I209" s="71"/>
      <c r="J209" s="107"/>
      <c r="K209" s="119"/>
      <c r="L209" s="594"/>
      <c r="M209" s="681"/>
      <c r="N209" s="707"/>
      <c r="O209" s="731"/>
      <c r="P209" s="752"/>
      <c r="Q209" s="776"/>
      <c r="R209" s="71"/>
      <c r="S209" s="71"/>
      <c r="T209" s="71"/>
      <c r="U209" s="71"/>
    </row>
    <row r="210" spans="7:21" s="7" customFormat="1" x14ac:dyDescent="0.2">
      <c r="G210" s="71"/>
      <c r="H210" s="71"/>
      <c r="I210" s="71"/>
      <c r="J210" s="107"/>
      <c r="K210" s="119"/>
      <c r="L210" s="594"/>
      <c r="M210" s="681"/>
      <c r="N210" s="707"/>
      <c r="O210" s="731"/>
      <c r="P210" s="752"/>
      <c r="Q210" s="776"/>
      <c r="R210" s="71"/>
      <c r="S210" s="71"/>
      <c r="T210" s="71"/>
      <c r="U210" s="71"/>
    </row>
    <row r="211" spans="7:21" s="7" customFormat="1" x14ac:dyDescent="0.2">
      <c r="G211" s="71"/>
      <c r="H211" s="71"/>
      <c r="I211" s="71"/>
      <c r="J211" s="107"/>
      <c r="K211" s="119"/>
      <c r="L211" s="594"/>
      <c r="M211" s="681"/>
      <c r="N211" s="707"/>
      <c r="O211" s="731"/>
      <c r="P211" s="752"/>
      <c r="Q211" s="776"/>
      <c r="R211" s="71"/>
      <c r="S211" s="71"/>
      <c r="T211" s="71"/>
      <c r="U211" s="71"/>
    </row>
    <row r="212" spans="7:21" s="7" customFormat="1" x14ac:dyDescent="0.2">
      <c r="G212" s="71"/>
      <c r="H212" s="71"/>
      <c r="I212" s="71"/>
      <c r="J212" s="107"/>
      <c r="K212" s="119"/>
      <c r="L212" s="594"/>
      <c r="M212" s="681"/>
      <c r="N212" s="707"/>
      <c r="O212" s="731"/>
      <c r="P212" s="752"/>
      <c r="Q212" s="776"/>
      <c r="R212" s="71"/>
      <c r="S212" s="71"/>
      <c r="T212" s="71"/>
      <c r="U212" s="71"/>
    </row>
    <row r="213" spans="7:21" s="7" customFormat="1" x14ac:dyDescent="0.2">
      <c r="G213" s="71"/>
      <c r="H213" s="71"/>
      <c r="I213" s="71"/>
      <c r="J213" s="107"/>
      <c r="K213" s="119"/>
      <c r="L213" s="594"/>
      <c r="M213" s="681"/>
      <c r="N213" s="707"/>
      <c r="O213" s="731"/>
      <c r="P213" s="752"/>
      <c r="Q213" s="776"/>
      <c r="R213" s="71"/>
      <c r="S213" s="71"/>
      <c r="T213" s="71"/>
      <c r="U213" s="71"/>
    </row>
    <row r="214" spans="7:21" s="7" customFormat="1" x14ac:dyDescent="0.2">
      <c r="G214" s="71"/>
      <c r="H214" s="71"/>
      <c r="I214" s="71"/>
      <c r="J214" s="107"/>
      <c r="K214" s="119"/>
      <c r="L214" s="594"/>
      <c r="M214" s="681"/>
      <c r="N214" s="707"/>
      <c r="O214" s="731"/>
      <c r="P214" s="752"/>
      <c r="Q214" s="776"/>
      <c r="R214" s="71"/>
      <c r="S214" s="71"/>
      <c r="T214" s="71"/>
      <c r="U214" s="71"/>
    </row>
    <row r="215" spans="7:21" s="7" customFormat="1" x14ac:dyDescent="0.2">
      <c r="G215" s="71"/>
      <c r="H215" s="71"/>
      <c r="I215" s="71"/>
      <c r="J215" s="107"/>
      <c r="K215" s="119"/>
      <c r="L215" s="594"/>
      <c r="M215" s="681"/>
      <c r="N215" s="707"/>
      <c r="O215" s="731"/>
      <c r="P215" s="752"/>
      <c r="Q215" s="776"/>
      <c r="R215" s="71"/>
      <c r="S215" s="71"/>
      <c r="T215" s="71"/>
      <c r="U215" s="71"/>
    </row>
    <row r="216" spans="7:21" s="7" customFormat="1" x14ac:dyDescent="0.2">
      <c r="G216" s="71"/>
      <c r="H216" s="71"/>
      <c r="I216" s="71"/>
      <c r="J216" s="107"/>
      <c r="K216" s="119"/>
      <c r="L216" s="594"/>
      <c r="M216" s="681"/>
      <c r="N216" s="707"/>
      <c r="O216" s="731"/>
      <c r="P216" s="752"/>
      <c r="Q216" s="776"/>
      <c r="R216" s="71"/>
      <c r="S216" s="71"/>
      <c r="T216" s="71"/>
      <c r="U216" s="71"/>
    </row>
    <row r="217" spans="7:21" s="7" customFormat="1" x14ac:dyDescent="0.2">
      <c r="G217" s="71"/>
      <c r="H217" s="71"/>
      <c r="I217" s="71"/>
      <c r="J217" s="107"/>
      <c r="K217" s="119"/>
      <c r="L217" s="594"/>
      <c r="M217" s="681"/>
      <c r="N217" s="707"/>
      <c r="O217" s="731"/>
      <c r="P217" s="752"/>
      <c r="Q217" s="776"/>
      <c r="R217" s="71"/>
      <c r="S217" s="71"/>
      <c r="T217" s="71"/>
      <c r="U217" s="71"/>
    </row>
    <row r="218" spans="7:21" s="7" customFormat="1" x14ac:dyDescent="0.2">
      <c r="G218" s="71"/>
      <c r="H218" s="71"/>
      <c r="I218" s="71"/>
      <c r="J218" s="107"/>
      <c r="K218" s="119"/>
      <c r="L218" s="594"/>
      <c r="M218" s="681"/>
      <c r="N218" s="707"/>
      <c r="O218" s="731"/>
      <c r="P218" s="752"/>
      <c r="Q218" s="776"/>
      <c r="R218" s="71"/>
      <c r="S218" s="71"/>
      <c r="T218" s="71"/>
      <c r="U218" s="71"/>
    </row>
    <row r="219" spans="7:21" s="7" customFormat="1" x14ac:dyDescent="0.2">
      <c r="G219" s="71"/>
      <c r="H219" s="71"/>
      <c r="I219" s="71"/>
      <c r="J219" s="107"/>
      <c r="K219" s="119"/>
      <c r="L219" s="594"/>
      <c r="M219" s="681"/>
      <c r="N219" s="707"/>
      <c r="O219" s="731"/>
      <c r="P219" s="752"/>
      <c r="Q219" s="776"/>
      <c r="R219" s="71"/>
      <c r="S219" s="71"/>
      <c r="T219" s="71"/>
      <c r="U219" s="71"/>
    </row>
    <row r="220" spans="7:21" s="7" customFormat="1" x14ac:dyDescent="0.2">
      <c r="G220" s="71"/>
      <c r="H220" s="71"/>
      <c r="I220" s="71"/>
      <c r="J220" s="107"/>
      <c r="K220" s="119"/>
      <c r="L220" s="594"/>
      <c r="M220" s="681"/>
      <c r="N220" s="707"/>
      <c r="O220" s="731"/>
      <c r="P220" s="752"/>
      <c r="Q220" s="776"/>
      <c r="R220" s="71"/>
      <c r="S220" s="71"/>
      <c r="T220" s="71"/>
      <c r="U220" s="71"/>
    </row>
    <row r="221" spans="7:21" s="7" customFormat="1" x14ac:dyDescent="0.2">
      <c r="G221" s="71"/>
      <c r="H221" s="71"/>
      <c r="I221" s="71"/>
      <c r="J221" s="107"/>
      <c r="K221" s="119"/>
      <c r="L221" s="594"/>
      <c r="M221" s="681"/>
      <c r="N221" s="707"/>
      <c r="O221" s="731"/>
      <c r="P221" s="752"/>
      <c r="Q221" s="776"/>
      <c r="R221" s="71"/>
      <c r="S221" s="71"/>
      <c r="T221" s="71"/>
      <c r="U221" s="71"/>
    </row>
    <row r="222" spans="7:21" s="7" customFormat="1" x14ac:dyDescent="0.2">
      <c r="G222" s="71"/>
      <c r="H222" s="71"/>
      <c r="I222" s="71"/>
      <c r="J222" s="107"/>
      <c r="K222" s="119"/>
      <c r="L222" s="594"/>
      <c r="M222" s="681"/>
      <c r="N222" s="707"/>
      <c r="O222" s="731"/>
      <c r="P222" s="752"/>
      <c r="Q222" s="776"/>
      <c r="R222" s="71"/>
      <c r="S222" s="71"/>
      <c r="T222" s="71"/>
      <c r="U222" s="71"/>
    </row>
    <row r="223" spans="7:21" s="7" customFormat="1" x14ac:dyDescent="0.2">
      <c r="G223" s="71"/>
      <c r="H223" s="71"/>
      <c r="I223" s="71"/>
      <c r="J223" s="107"/>
      <c r="K223" s="119"/>
      <c r="L223" s="594"/>
      <c r="M223" s="681"/>
      <c r="N223" s="707"/>
      <c r="O223" s="731"/>
      <c r="P223" s="752"/>
      <c r="Q223" s="776"/>
      <c r="R223" s="71"/>
      <c r="S223" s="71"/>
      <c r="T223" s="71"/>
      <c r="U223" s="71"/>
    </row>
    <row r="224" spans="7:21" s="7" customFormat="1" x14ac:dyDescent="0.2">
      <c r="G224" s="71"/>
      <c r="H224" s="71"/>
      <c r="I224" s="71"/>
      <c r="J224" s="107"/>
      <c r="K224" s="119"/>
      <c r="L224" s="594"/>
      <c r="M224" s="681"/>
      <c r="N224" s="707"/>
      <c r="O224" s="731"/>
      <c r="P224" s="752"/>
      <c r="Q224" s="776"/>
      <c r="R224" s="71"/>
      <c r="S224" s="71"/>
      <c r="T224" s="71"/>
      <c r="U224" s="71"/>
    </row>
    <row r="225" spans="7:21" s="7" customFormat="1" x14ac:dyDescent="0.2">
      <c r="G225" s="71"/>
      <c r="H225" s="71"/>
      <c r="I225" s="71"/>
      <c r="J225" s="107"/>
      <c r="K225" s="119"/>
      <c r="L225" s="594"/>
      <c r="M225" s="681"/>
      <c r="N225" s="707"/>
      <c r="O225" s="731"/>
      <c r="P225" s="752"/>
      <c r="Q225" s="776"/>
      <c r="R225" s="71"/>
      <c r="S225" s="71"/>
      <c r="T225" s="71"/>
      <c r="U225" s="71"/>
    </row>
    <row r="226" spans="7:21" s="7" customFormat="1" x14ac:dyDescent="0.2">
      <c r="G226" s="71"/>
      <c r="H226" s="71"/>
      <c r="I226" s="71"/>
      <c r="J226" s="107"/>
      <c r="K226" s="119"/>
      <c r="L226" s="594"/>
      <c r="M226" s="681"/>
      <c r="N226" s="707"/>
      <c r="O226" s="731"/>
      <c r="P226" s="752"/>
      <c r="Q226" s="776"/>
      <c r="R226" s="71"/>
      <c r="S226" s="71"/>
      <c r="T226" s="71"/>
      <c r="U226" s="71"/>
    </row>
    <row r="227" spans="7:21" s="7" customFormat="1" x14ac:dyDescent="0.2">
      <c r="G227" s="71"/>
      <c r="H227" s="71"/>
      <c r="I227" s="71"/>
      <c r="J227" s="107"/>
      <c r="K227" s="119"/>
      <c r="L227" s="594"/>
      <c r="M227" s="681"/>
      <c r="N227" s="707"/>
      <c r="O227" s="731"/>
      <c r="P227" s="752"/>
      <c r="Q227" s="776"/>
      <c r="R227" s="71"/>
      <c r="S227" s="71"/>
      <c r="T227" s="71"/>
      <c r="U227" s="71"/>
    </row>
    <row r="228" spans="7:21" s="7" customFormat="1" x14ac:dyDescent="0.2">
      <c r="G228" s="71"/>
      <c r="H228" s="71"/>
      <c r="I228" s="71"/>
      <c r="J228" s="107"/>
      <c r="K228" s="119"/>
      <c r="L228" s="594"/>
      <c r="M228" s="681"/>
      <c r="N228" s="707"/>
      <c r="O228" s="731"/>
      <c r="P228" s="752"/>
      <c r="Q228" s="776"/>
      <c r="R228" s="71"/>
      <c r="S228" s="71"/>
      <c r="T228" s="71"/>
      <c r="U228" s="71"/>
    </row>
    <row r="229" spans="7:21" s="7" customFormat="1" x14ac:dyDescent="0.2">
      <c r="G229" s="71"/>
      <c r="H229" s="71"/>
      <c r="I229" s="71"/>
      <c r="J229" s="107"/>
      <c r="K229" s="119"/>
      <c r="L229" s="594"/>
      <c r="M229" s="681"/>
      <c r="N229" s="707"/>
      <c r="O229" s="731"/>
      <c r="P229" s="752"/>
      <c r="Q229" s="776"/>
      <c r="R229" s="71"/>
      <c r="S229" s="71"/>
      <c r="T229" s="71"/>
      <c r="U229" s="71"/>
    </row>
    <row r="230" spans="7:21" s="7" customFormat="1" x14ac:dyDescent="0.2">
      <c r="G230" s="71"/>
      <c r="H230" s="71"/>
      <c r="I230" s="71"/>
      <c r="J230" s="107"/>
      <c r="K230" s="119"/>
      <c r="L230" s="594"/>
      <c r="M230" s="681"/>
      <c r="N230" s="707"/>
      <c r="O230" s="731"/>
      <c r="P230" s="752"/>
      <c r="Q230" s="776"/>
      <c r="R230" s="71"/>
      <c r="S230" s="71"/>
      <c r="T230" s="71"/>
      <c r="U230" s="71"/>
    </row>
    <row r="231" spans="7:21" s="7" customFormat="1" x14ac:dyDescent="0.2">
      <c r="G231" s="71"/>
      <c r="H231" s="71"/>
      <c r="I231" s="71"/>
      <c r="J231" s="107"/>
      <c r="K231" s="119"/>
      <c r="L231" s="594"/>
      <c r="M231" s="681"/>
      <c r="N231" s="707"/>
      <c r="O231" s="731"/>
      <c r="P231" s="752"/>
      <c r="Q231" s="776"/>
      <c r="R231" s="71"/>
      <c r="S231" s="71"/>
      <c r="T231" s="71"/>
      <c r="U231" s="71"/>
    </row>
    <row r="232" spans="7:21" s="7" customFormat="1" x14ac:dyDescent="0.2">
      <c r="G232" s="71"/>
      <c r="H232" s="71"/>
      <c r="I232" s="71"/>
      <c r="J232" s="107"/>
      <c r="K232" s="119"/>
      <c r="L232" s="594"/>
      <c r="M232" s="681"/>
      <c r="N232" s="707"/>
      <c r="O232" s="731"/>
      <c r="P232" s="752"/>
      <c r="Q232" s="776"/>
      <c r="R232" s="71"/>
      <c r="S232" s="71"/>
      <c r="T232" s="71"/>
      <c r="U232" s="71"/>
    </row>
    <row r="233" spans="7:21" s="7" customFormat="1" x14ac:dyDescent="0.2">
      <c r="G233" s="71"/>
      <c r="H233" s="71"/>
      <c r="I233" s="71"/>
      <c r="J233" s="107"/>
      <c r="K233" s="119"/>
      <c r="L233" s="594"/>
      <c r="M233" s="681"/>
      <c r="N233" s="707"/>
      <c r="O233" s="731"/>
      <c r="P233" s="752"/>
      <c r="Q233" s="776"/>
      <c r="R233" s="71"/>
      <c r="S233" s="71"/>
      <c r="T233" s="71"/>
      <c r="U233" s="71"/>
    </row>
    <row r="234" spans="7:21" s="7" customFormat="1" x14ac:dyDescent="0.2">
      <c r="G234" s="71"/>
      <c r="H234" s="71"/>
      <c r="I234" s="71"/>
      <c r="J234" s="107"/>
      <c r="K234" s="119"/>
      <c r="L234" s="594"/>
      <c r="M234" s="681"/>
      <c r="N234" s="707"/>
      <c r="O234" s="731"/>
      <c r="P234" s="752"/>
      <c r="Q234" s="776"/>
      <c r="R234" s="71"/>
      <c r="S234" s="71"/>
      <c r="T234" s="71"/>
      <c r="U234" s="71"/>
    </row>
    <row r="235" spans="7:21" s="7" customFormat="1" x14ac:dyDescent="0.2">
      <c r="G235" s="71"/>
      <c r="H235" s="71"/>
      <c r="I235" s="71"/>
      <c r="J235" s="107"/>
      <c r="K235" s="119"/>
      <c r="L235" s="594"/>
      <c r="M235" s="681"/>
      <c r="N235" s="707"/>
      <c r="O235" s="731"/>
      <c r="P235" s="752"/>
      <c r="Q235" s="776"/>
      <c r="R235" s="71"/>
      <c r="S235" s="71"/>
      <c r="T235" s="71"/>
      <c r="U235" s="71"/>
    </row>
    <row r="236" spans="7:21" s="7" customFormat="1" x14ac:dyDescent="0.2">
      <c r="G236" s="71"/>
      <c r="H236" s="71"/>
      <c r="I236" s="71"/>
      <c r="J236" s="107"/>
      <c r="K236" s="119"/>
      <c r="L236" s="594"/>
      <c r="M236" s="681"/>
      <c r="N236" s="707"/>
      <c r="O236" s="731"/>
      <c r="P236" s="752"/>
      <c r="Q236" s="776"/>
      <c r="R236" s="71"/>
      <c r="S236" s="71"/>
      <c r="T236" s="71"/>
      <c r="U236" s="71"/>
    </row>
    <row r="237" spans="7:21" s="7" customFormat="1" x14ac:dyDescent="0.2">
      <c r="G237" s="71"/>
      <c r="H237" s="71"/>
      <c r="I237" s="71"/>
      <c r="J237" s="107"/>
      <c r="K237" s="119"/>
      <c r="L237" s="594"/>
      <c r="M237" s="681"/>
      <c r="N237" s="707"/>
      <c r="O237" s="731"/>
      <c r="P237" s="752"/>
      <c r="Q237" s="776"/>
      <c r="R237" s="71"/>
      <c r="S237" s="71"/>
      <c r="T237" s="71"/>
      <c r="U237" s="71"/>
    </row>
    <row r="238" spans="7:21" s="7" customFormat="1" x14ac:dyDescent="0.2">
      <c r="G238" s="71"/>
      <c r="H238" s="71"/>
      <c r="I238" s="71"/>
      <c r="J238" s="107"/>
      <c r="K238" s="119"/>
      <c r="L238" s="594"/>
      <c r="M238" s="681"/>
      <c r="N238" s="707"/>
      <c r="O238" s="731"/>
      <c r="P238" s="752"/>
      <c r="Q238" s="776"/>
      <c r="R238" s="71"/>
      <c r="S238" s="71"/>
      <c r="T238" s="71"/>
      <c r="U238" s="71"/>
    </row>
    <row r="239" spans="7:21" s="7" customFormat="1" x14ac:dyDescent="0.2">
      <c r="G239" s="71"/>
      <c r="H239" s="71"/>
      <c r="I239" s="71"/>
      <c r="J239" s="107"/>
      <c r="K239" s="119"/>
      <c r="L239" s="594"/>
      <c r="M239" s="681"/>
      <c r="N239" s="707"/>
      <c r="O239" s="731"/>
      <c r="P239" s="752"/>
      <c r="Q239" s="776"/>
      <c r="R239" s="71"/>
      <c r="S239" s="71"/>
      <c r="T239" s="71"/>
      <c r="U239" s="71"/>
    </row>
    <row r="240" spans="7:21" s="7" customFormat="1" x14ac:dyDescent="0.2">
      <c r="G240" s="71"/>
      <c r="H240" s="71"/>
      <c r="I240" s="71"/>
      <c r="J240" s="107"/>
      <c r="K240" s="119"/>
      <c r="L240" s="594"/>
      <c r="M240" s="681"/>
      <c r="N240" s="707"/>
      <c r="O240" s="731"/>
      <c r="P240" s="752"/>
      <c r="Q240" s="776"/>
      <c r="R240" s="71"/>
      <c r="S240" s="71"/>
      <c r="T240" s="71"/>
      <c r="U240" s="71"/>
    </row>
    <row r="241" spans="7:21" s="7" customFormat="1" x14ac:dyDescent="0.2">
      <c r="G241" s="71"/>
      <c r="H241" s="71"/>
      <c r="I241" s="71"/>
      <c r="J241" s="107"/>
      <c r="K241" s="119"/>
      <c r="L241" s="594"/>
      <c r="M241" s="681"/>
      <c r="N241" s="707"/>
      <c r="O241" s="731"/>
      <c r="P241" s="752"/>
      <c r="Q241" s="776"/>
      <c r="R241" s="71"/>
      <c r="S241" s="71"/>
      <c r="T241" s="71"/>
      <c r="U241" s="71"/>
    </row>
    <row r="242" spans="7:21" s="7" customFormat="1" x14ac:dyDescent="0.2">
      <c r="G242" s="71"/>
      <c r="H242" s="71"/>
      <c r="I242" s="71"/>
      <c r="J242" s="107"/>
      <c r="K242" s="119"/>
      <c r="L242" s="594"/>
      <c r="M242" s="681"/>
      <c r="N242" s="707"/>
      <c r="O242" s="731"/>
      <c r="P242" s="752"/>
      <c r="Q242" s="776"/>
      <c r="R242" s="71"/>
      <c r="S242" s="71"/>
      <c r="T242" s="71"/>
      <c r="U242" s="71"/>
    </row>
    <row r="243" spans="7:21" s="7" customFormat="1" x14ac:dyDescent="0.2">
      <c r="G243" s="71"/>
      <c r="H243" s="71"/>
      <c r="I243" s="71"/>
      <c r="J243" s="107"/>
      <c r="K243" s="119"/>
      <c r="L243" s="594"/>
      <c r="M243" s="681"/>
      <c r="N243" s="707"/>
      <c r="O243" s="731"/>
      <c r="P243" s="752"/>
      <c r="Q243" s="776"/>
      <c r="R243" s="71"/>
      <c r="S243" s="71"/>
      <c r="T243" s="71"/>
      <c r="U243" s="71"/>
    </row>
    <row r="244" spans="7:21" s="7" customFormat="1" x14ac:dyDescent="0.2">
      <c r="G244" s="71"/>
      <c r="H244" s="71"/>
      <c r="I244" s="71"/>
      <c r="J244" s="107"/>
      <c r="K244" s="119"/>
      <c r="L244" s="594"/>
      <c r="M244" s="681"/>
      <c r="N244" s="707"/>
      <c r="O244" s="731"/>
      <c r="P244" s="752"/>
      <c r="Q244" s="776"/>
      <c r="R244" s="71"/>
      <c r="S244" s="71"/>
      <c r="T244" s="71"/>
      <c r="U244" s="71"/>
    </row>
    <row r="245" spans="7:21" s="7" customFormat="1" x14ac:dyDescent="0.2">
      <c r="G245" s="71"/>
      <c r="H245" s="71"/>
      <c r="I245" s="71"/>
      <c r="J245" s="107"/>
      <c r="K245" s="119"/>
      <c r="L245" s="594"/>
      <c r="M245" s="681"/>
      <c r="N245" s="707"/>
      <c r="O245" s="731"/>
      <c r="P245" s="752"/>
      <c r="Q245" s="776"/>
      <c r="R245" s="71"/>
      <c r="S245" s="71"/>
      <c r="T245" s="71"/>
      <c r="U245" s="71"/>
    </row>
    <row r="246" spans="7:21" s="7" customFormat="1" x14ac:dyDescent="0.2">
      <c r="G246" s="71"/>
      <c r="H246" s="71"/>
      <c r="I246" s="71"/>
      <c r="J246" s="107"/>
      <c r="K246" s="119"/>
      <c r="L246" s="594"/>
      <c r="M246" s="681"/>
      <c r="N246" s="707"/>
      <c r="O246" s="731"/>
      <c r="P246" s="752"/>
      <c r="Q246" s="776"/>
      <c r="R246" s="71"/>
      <c r="S246" s="71"/>
      <c r="T246" s="71"/>
      <c r="U246" s="71"/>
    </row>
    <row r="247" spans="7:21" s="7" customFormat="1" x14ac:dyDescent="0.2">
      <c r="G247" s="71"/>
      <c r="H247" s="71"/>
      <c r="I247" s="71"/>
      <c r="J247" s="107"/>
      <c r="K247" s="119"/>
      <c r="L247" s="594"/>
      <c r="M247" s="681"/>
      <c r="N247" s="707"/>
      <c r="O247" s="731"/>
      <c r="P247" s="752"/>
      <c r="Q247" s="776"/>
      <c r="R247" s="71"/>
      <c r="S247" s="71"/>
      <c r="T247" s="71"/>
      <c r="U247" s="71"/>
    </row>
    <row r="248" spans="7:21" s="7" customFormat="1" x14ac:dyDescent="0.2">
      <c r="G248" s="71"/>
      <c r="H248" s="71"/>
      <c r="I248" s="71"/>
      <c r="J248" s="107"/>
      <c r="K248" s="119"/>
      <c r="L248" s="594"/>
      <c r="M248" s="681"/>
      <c r="N248" s="707"/>
      <c r="O248" s="731"/>
      <c r="P248" s="752"/>
      <c r="Q248" s="776"/>
      <c r="R248" s="71"/>
      <c r="S248" s="71"/>
      <c r="T248" s="71"/>
      <c r="U248" s="71"/>
    </row>
    <row r="249" spans="7:21" s="7" customFormat="1" x14ac:dyDescent="0.2">
      <c r="G249" s="71"/>
      <c r="H249" s="71"/>
      <c r="I249" s="71"/>
      <c r="J249" s="107"/>
      <c r="K249" s="119"/>
      <c r="L249" s="594"/>
      <c r="M249" s="681"/>
      <c r="N249" s="707"/>
      <c r="O249" s="731"/>
      <c r="P249" s="752"/>
      <c r="Q249" s="776"/>
      <c r="R249" s="71"/>
      <c r="S249" s="71"/>
      <c r="T249" s="71"/>
      <c r="U249" s="71"/>
    </row>
    <row r="250" spans="7:21" s="7" customFormat="1" x14ac:dyDescent="0.2">
      <c r="G250" s="71"/>
      <c r="H250" s="71"/>
      <c r="I250" s="71"/>
      <c r="J250" s="107"/>
      <c r="K250" s="119"/>
      <c r="L250" s="594"/>
      <c r="M250" s="681"/>
      <c r="N250" s="707"/>
      <c r="O250" s="731"/>
      <c r="P250" s="752"/>
      <c r="Q250" s="776"/>
      <c r="R250" s="71"/>
      <c r="S250" s="71"/>
      <c r="T250" s="71"/>
      <c r="U250" s="71"/>
    </row>
    <row r="251" spans="7:21" s="7" customFormat="1" x14ac:dyDescent="0.2">
      <c r="G251" s="71"/>
      <c r="H251" s="71"/>
      <c r="I251" s="71"/>
      <c r="J251" s="107"/>
      <c r="K251" s="119"/>
      <c r="L251" s="594"/>
      <c r="M251" s="681"/>
      <c r="N251" s="707"/>
      <c r="O251" s="731"/>
      <c r="P251" s="752"/>
      <c r="Q251" s="776"/>
      <c r="R251" s="71"/>
      <c r="S251" s="71"/>
      <c r="T251" s="71"/>
      <c r="U251" s="71"/>
    </row>
    <row r="252" spans="7:21" s="7" customFormat="1" x14ac:dyDescent="0.2">
      <c r="G252" s="71"/>
      <c r="H252" s="71"/>
      <c r="I252" s="71"/>
      <c r="J252" s="107"/>
      <c r="K252" s="119"/>
      <c r="L252" s="594"/>
      <c r="M252" s="681"/>
      <c r="N252" s="707"/>
      <c r="O252" s="731"/>
      <c r="P252" s="752"/>
      <c r="Q252" s="776"/>
      <c r="R252" s="71"/>
      <c r="S252" s="71"/>
      <c r="T252" s="71"/>
      <c r="U252" s="71"/>
    </row>
    <row r="253" spans="7:21" s="7" customFormat="1" x14ac:dyDescent="0.2">
      <c r="G253" s="71"/>
      <c r="H253" s="71"/>
      <c r="I253" s="71"/>
      <c r="J253" s="107"/>
      <c r="K253" s="119"/>
      <c r="L253" s="594"/>
      <c r="M253" s="681"/>
      <c r="N253" s="707"/>
      <c r="O253" s="731"/>
      <c r="P253" s="752"/>
      <c r="Q253" s="776"/>
      <c r="R253" s="71"/>
      <c r="S253" s="71"/>
      <c r="T253" s="71"/>
      <c r="U253" s="71"/>
    </row>
    <row r="254" spans="7:21" s="7" customFormat="1" x14ac:dyDescent="0.2">
      <c r="G254" s="71"/>
      <c r="H254" s="71"/>
      <c r="I254" s="71"/>
      <c r="J254" s="107"/>
      <c r="K254" s="119"/>
      <c r="L254" s="594"/>
      <c r="M254" s="681"/>
      <c r="N254" s="707"/>
      <c r="O254" s="731"/>
      <c r="P254" s="752"/>
      <c r="Q254" s="776"/>
      <c r="R254" s="71"/>
      <c r="S254" s="71"/>
      <c r="T254" s="71"/>
      <c r="U254" s="71"/>
    </row>
    <row r="255" spans="7:21" s="7" customFormat="1" x14ac:dyDescent="0.2">
      <c r="G255" s="71"/>
      <c r="H255" s="71"/>
      <c r="I255" s="71"/>
      <c r="J255" s="107"/>
      <c r="K255" s="119"/>
      <c r="L255" s="594"/>
      <c r="M255" s="681"/>
      <c r="N255" s="707"/>
      <c r="O255" s="731"/>
      <c r="P255" s="752"/>
      <c r="Q255" s="776"/>
      <c r="R255" s="71"/>
      <c r="S255" s="71"/>
      <c r="T255" s="71"/>
      <c r="U255" s="71"/>
    </row>
    <row r="256" spans="7:21" s="7" customFormat="1" x14ac:dyDescent="0.2">
      <c r="G256" s="71"/>
      <c r="H256" s="71"/>
      <c r="I256" s="71"/>
      <c r="J256" s="107"/>
      <c r="K256" s="119"/>
      <c r="L256" s="594"/>
      <c r="M256" s="681"/>
      <c r="N256" s="707"/>
      <c r="O256" s="731"/>
      <c r="P256" s="752"/>
      <c r="Q256" s="776"/>
      <c r="R256" s="71"/>
      <c r="S256" s="71"/>
      <c r="T256" s="71"/>
      <c r="U256" s="71"/>
    </row>
    <row r="257" spans="7:21" s="7" customFormat="1" x14ac:dyDescent="0.2">
      <c r="G257" s="71"/>
      <c r="H257" s="71"/>
      <c r="I257" s="71"/>
      <c r="J257" s="107"/>
      <c r="K257" s="119"/>
      <c r="L257" s="594"/>
      <c r="M257" s="681"/>
      <c r="N257" s="707"/>
      <c r="O257" s="731"/>
      <c r="P257" s="752"/>
      <c r="Q257" s="776"/>
      <c r="R257" s="71"/>
      <c r="S257" s="71"/>
      <c r="T257" s="71"/>
      <c r="U257" s="71"/>
    </row>
    <row r="258" spans="7:21" s="7" customFormat="1" x14ac:dyDescent="0.2">
      <c r="G258" s="71"/>
      <c r="H258" s="71"/>
      <c r="I258" s="71"/>
      <c r="J258" s="107"/>
      <c r="K258" s="119"/>
      <c r="L258" s="594"/>
      <c r="M258" s="681"/>
      <c r="N258" s="707"/>
      <c r="O258" s="731"/>
      <c r="P258" s="752"/>
      <c r="Q258" s="776"/>
      <c r="R258" s="71"/>
      <c r="S258" s="71"/>
      <c r="T258" s="71"/>
      <c r="U258" s="71"/>
    </row>
    <row r="259" spans="7:21" s="7" customFormat="1" x14ac:dyDescent="0.2">
      <c r="G259" s="71"/>
      <c r="H259" s="71"/>
      <c r="I259" s="71"/>
      <c r="J259" s="107"/>
      <c r="K259" s="119"/>
      <c r="L259" s="594"/>
      <c r="M259" s="681"/>
      <c r="N259" s="707"/>
      <c r="O259" s="731"/>
      <c r="P259" s="752"/>
      <c r="Q259" s="776"/>
      <c r="R259" s="71"/>
      <c r="S259" s="71"/>
      <c r="T259" s="71"/>
      <c r="U259" s="71"/>
    </row>
    <row r="260" spans="7:21" s="7" customFormat="1" x14ac:dyDescent="0.2">
      <c r="G260" s="71"/>
      <c r="H260" s="71"/>
      <c r="I260" s="71"/>
      <c r="J260" s="107"/>
      <c r="K260" s="119"/>
      <c r="L260" s="594"/>
      <c r="M260" s="681"/>
      <c r="N260" s="707"/>
      <c r="O260" s="731"/>
      <c r="P260" s="752"/>
      <c r="Q260" s="776"/>
      <c r="R260" s="71"/>
      <c r="S260" s="71"/>
      <c r="T260" s="71"/>
      <c r="U260" s="71"/>
    </row>
    <row r="261" spans="7:21" s="7" customFormat="1" x14ac:dyDescent="0.2">
      <c r="G261" s="71"/>
      <c r="H261" s="71"/>
      <c r="I261" s="71"/>
      <c r="J261" s="107"/>
      <c r="K261" s="119"/>
      <c r="L261" s="594"/>
      <c r="M261" s="681"/>
      <c r="N261" s="707"/>
      <c r="O261" s="731"/>
      <c r="P261" s="752"/>
      <c r="Q261" s="776"/>
      <c r="R261" s="71"/>
      <c r="S261" s="71"/>
      <c r="T261" s="71"/>
      <c r="U261" s="71"/>
    </row>
    <row r="262" spans="7:21" s="7" customFormat="1" x14ac:dyDescent="0.2">
      <c r="G262" s="71"/>
      <c r="H262" s="71"/>
      <c r="I262" s="71"/>
      <c r="J262" s="107"/>
      <c r="K262" s="119"/>
      <c r="L262" s="594"/>
      <c r="M262" s="681"/>
      <c r="N262" s="707"/>
      <c r="O262" s="731"/>
      <c r="P262" s="752"/>
      <c r="Q262" s="776"/>
      <c r="R262" s="71"/>
      <c r="S262" s="71"/>
      <c r="T262" s="71"/>
      <c r="U262" s="71"/>
    </row>
    <row r="263" spans="7:21" s="7" customFormat="1" x14ac:dyDescent="0.2">
      <c r="G263" s="71"/>
      <c r="H263" s="71"/>
      <c r="I263" s="71"/>
      <c r="J263" s="107"/>
      <c r="K263" s="119"/>
      <c r="L263" s="594"/>
      <c r="M263" s="681"/>
      <c r="N263" s="707"/>
      <c r="O263" s="731"/>
      <c r="P263" s="752"/>
      <c r="Q263" s="776"/>
      <c r="R263" s="71"/>
      <c r="S263" s="71"/>
      <c r="T263" s="71"/>
      <c r="U263" s="71"/>
    </row>
    <row r="264" spans="7:21" s="7" customFormat="1" x14ac:dyDescent="0.2">
      <c r="G264" s="71"/>
      <c r="H264" s="71"/>
      <c r="I264" s="71"/>
      <c r="J264" s="107"/>
      <c r="K264" s="119"/>
      <c r="L264" s="594"/>
      <c r="M264" s="681"/>
      <c r="N264" s="707"/>
      <c r="O264" s="731"/>
      <c r="P264" s="752"/>
      <c r="Q264" s="776"/>
      <c r="R264" s="71"/>
      <c r="S264" s="71"/>
      <c r="T264" s="71"/>
      <c r="U264" s="71"/>
    </row>
    <row r="265" spans="7:21" s="7" customFormat="1" x14ac:dyDescent="0.2">
      <c r="G265" s="71"/>
      <c r="H265" s="71"/>
      <c r="I265" s="71"/>
      <c r="J265" s="107"/>
      <c r="K265" s="119"/>
      <c r="L265" s="594"/>
      <c r="M265" s="681"/>
      <c r="N265" s="707"/>
      <c r="O265" s="731"/>
      <c r="P265" s="752"/>
      <c r="Q265" s="776"/>
      <c r="R265" s="71"/>
      <c r="S265" s="71"/>
      <c r="T265" s="71"/>
      <c r="U265" s="71"/>
    </row>
    <row r="266" spans="7:21" s="7" customFormat="1" x14ac:dyDescent="0.2">
      <c r="G266" s="71"/>
      <c r="H266" s="71"/>
      <c r="I266" s="71"/>
      <c r="J266" s="107"/>
      <c r="K266" s="119"/>
      <c r="L266" s="594"/>
      <c r="M266" s="681"/>
      <c r="N266" s="707"/>
      <c r="O266" s="731"/>
      <c r="P266" s="752"/>
      <c r="Q266" s="776"/>
      <c r="R266" s="71"/>
      <c r="S266" s="71"/>
      <c r="T266" s="71"/>
      <c r="U266" s="71"/>
    </row>
    <row r="267" spans="7:21" s="7" customFormat="1" x14ac:dyDescent="0.2">
      <c r="G267" s="71"/>
      <c r="H267" s="71"/>
      <c r="I267" s="71"/>
      <c r="J267" s="107"/>
      <c r="K267" s="119"/>
      <c r="L267" s="594"/>
      <c r="M267" s="681"/>
      <c r="N267" s="707"/>
      <c r="O267" s="731"/>
      <c r="P267" s="752"/>
      <c r="Q267" s="776"/>
      <c r="R267" s="71"/>
      <c r="S267" s="71"/>
      <c r="T267" s="71"/>
      <c r="U267" s="71"/>
    </row>
    <row r="268" spans="7:21" s="7" customFormat="1" x14ac:dyDescent="0.2">
      <c r="G268" s="71"/>
      <c r="H268" s="71"/>
      <c r="I268" s="71"/>
      <c r="J268" s="107"/>
      <c r="K268" s="119"/>
      <c r="L268" s="594"/>
      <c r="M268" s="681"/>
      <c r="N268" s="707"/>
      <c r="O268" s="731"/>
      <c r="P268" s="752"/>
      <c r="Q268" s="776"/>
      <c r="R268" s="71"/>
      <c r="S268" s="71"/>
      <c r="T268" s="71"/>
      <c r="U268" s="71"/>
    </row>
    <row r="269" spans="7:21" s="7" customFormat="1" x14ac:dyDescent="0.2">
      <c r="G269" s="71"/>
      <c r="H269" s="71"/>
      <c r="I269" s="71"/>
      <c r="J269" s="107"/>
      <c r="K269" s="119"/>
      <c r="L269" s="594"/>
      <c r="M269" s="681"/>
      <c r="N269" s="707"/>
      <c r="O269" s="731"/>
      <c r="P269" s="752"/>
      <c r="Q269" s="776"/>
      <c r="R269" s="71"/>
      <c r="S269" s="71"/>
      <c r="T269" s="71"/>
      <c r="U269" s="71"/>
    </row>
    <row r="270" spans="7:21" s="7" customFormat="1" x14ac:dyDescent="0.2">
      <c r="G270" s="71"/>
      <c r="H270" s="71"/>
      <c r="I270" s="71"/>
      <c r="J270" s="107"/>
      <c r="K270" s="119"/>
      <c r="L270" s="594"/>
      <c r="M270" s="681"/>
      <c r="N270" s="707"/>
      <c r="O270" s="731"/>
      <c r="P270" s="752"/>
      <c r="Q270" s="776"/>
      <c r="R270" s="71"/>
      <c r="S270" s="71"/>
      <c r="T270" s="71"/>
      <c r="U270" s="71"/>
    </row>
    <row r="271" spans="7:21" s="7" customFormat="1" x14ac:dyDescent="0.2">
      <c r="G271" s="71"/>
      <c r="H271" s="71"/>
      <c r="I271" s="71"/>
      <c r="J271" s="107"/>
      <c r="K271" s="119"/>
      <c r="L271" s="594"/>
      <c r="M271" s="681"/>
      <c r="N271" s="707"/>
      <c r="O271" s="731"/>
      <c r="P271" s="752"/>
      <c r="Q271" s="776"/>
      <c r="R271" s="71"/>
      <c r="S271" s="71"/>
      <c r="T271" s="71"/>
      <c r="U271" s="71"/>
    </row>
    <row r="272" spans="7:21" s="7" customFormat="1" x14ac:dyDescent="0.2">
      <c r="G272" s="71"/>
      <c r="H272" s="71"/>
      <c r="I272" s="71"/>
      <c r="J272" s="107"/>
      <c r="K272" s="119"/>
      <c r="L272" s="594"/>
      <c r="M272" s="681"/>
      <c r="N272" s="707"/>
      <c r="O272" s="731"/>
      <c r="P272" s="752"/>
      <c r="Q272" s="776"/>
      <c r="R272" s="71"/>
      <c r="S272" s="71"/>
      <c r="T272" s="71"/>
      <c r="U272" s="71"/>
    </row>
    <row r="273" spans="7:21" s="7" customFormat="1" x14ac:dyDescent="0.2">
      <c r="G273" s="71"/>
      <c r="H273" s="71"/>
      <c r="I273" s="71"/>
      <c r="J273" s="107"/>
      <c r="K273" s="119"/>
      <c r="L273" s="594"/>
      <c r="M273" s="681"/>
      <c r="N273" s="707"/>
      <c r="O273" s="731"/>
      <c r="P273" s="752"/>
      <c r="Q273" s="776"/>
      <c r="R273" s="71"/>
      <c r="S273" s="71"/>
      <c r="T273" s="71"/>
      <c r="U273" s="71"/>
    </row>
    <row r="274" spans="7:21" s="7" customFormat="1" x14ac:dyDescent="0.2">
      <c r="G274" s="71"/>
      <c r="H274" s="71"/>
      <c r="I274" s="71"/>
      <c r="J274" s="107"/>
      <c r="K274" s="119"/>
      <c r="L274" s="594"/>
      <c r="M274" s="681"/>
      <c r="N274" s="707"/>
      <c r="O274" s="731"/>
      <c r="P274" s="752"/>
      <c r="Q274" s="776"/>
      <c r="R274" s="71"/>
      <c r="S274" s="71"/>
      <c r="T274" s="71"/>
      <c r="U274" s="71"/>
    </row>
    <row r="275" spans="7:21" s="7" customFormat="1" x14ac:dyDescent="0.2">
      <c r="G275" s="71"/>
      <c r="H275" s="71"/>
      <c r="I275" s="71"/>
      <c r="J275" s="107"/>
      <c r="K275" s="119"/>
      <c r="L275" s="594"/>
      <c r="M275" s="681"/>
      <c r="N275" s="707"/>
      <c r="O275" s="731"/>
      <c r="P275" s="752"/>
      <c r="Q275" s="776"/>
      <c r="R275" s="71"/>
      <c r="S275" s="71"/>
      <c r="T275" s="71"/>
      <c r="U275" s="71"/>
    </row>
    <row r="276" spans="7:21" s="7" customFormat="1" x14ac:dyDescent="0.2">
      <c r="G276" s="71"/>
      <c r="H276" s="71"/>
      <c r="I276" s="71"/>
      <c r="J276" s="107"/>
      <c r="K276" s="119"/>
      <c r="L276" s="594"/>
      <c r="M276" s="681"/>
      <c r="N276" s="707"/>
      <c r="O276" s="731"/>
      <c r="P276" s="752"/>
      <c r="Q276" s="776"/>
      <c r="R276" s="71"/>
      <c r="S276" s="71"/>
      <c r="T276" s="71"/>
      <c r="U276" s="71"/>
    </row>
    <row r="277" spans="7:21" s="7" customFormat="1" x14ac:dyDescent="0.2">
      <c r="G277" s="71"/>
      <c r="H277" s="71"/>
      <c r="I277" s="71"/>
      <c r="J277" s="107"/>
      <c r="K277" s="119"/>
      <c r="L277" s="594"/>
      <c r="M277" s="681"/>
      <c r="N277" s="707"/>
      <c r="O277" s="731"/>
      <c r="P277" s="752"/>
      <c r="Q277" s="776"/>
      <c r="R277" s="71"/>
      <c r="S277" s="71"/>
      <c r="T277" s="71"/>
      <c r="U277" s="71"/>
    </row>
    <row r="278" spans="7:21" s="7" customFormat="1" x14ac:dyDescent="0.2">
      <c r="G278" s="71"/>
      <c r="H278" s="71"/>
      <c r="I278" s="71"/>
      <c r="J278" s="107"/>
      <c r="K278" s="119"/>
      <c r="L278" s="594"/>
      <c r="M278" s="681"/>
      <c r="N278" s="707"/>
      <c r="O278" s="731"/>
      <c r="P278" s="752"/>
      <c r="Q278" s="776"/>
      <c r="R278" s="71"/>
      <c r="S278" s="71"/>
      <c r="T278" s="71"/>
      <c r="U278" s="71"/>
    </row>
    <row r="279" spans="7:21" s="7" customFormat="1" x14ac:dyDescent="0.2">
      <c r="G279" s="71"/>
      <c r="H279" s="71"/>
      <c r="I279" s="71"/>
      <c r="J279" s="107"/>
      <c r="K279" s="119"/>
      <c r="L279" s="594"/>
      <c r="M279" s="681"/>
      <c r="N279" s="707"/>
      <c r="O279" s="731"/>
      <c r="P279" s="752"/>
      <c r="Q279" s="776"/>
      <c r="R279" s="71"/>
      <c r="S279" s="71"/>
      <c r="T279" s="71"/>
      <c r="U279" s="71"/>
    </row>
    <row r="280" spans="7:21" s="7" customFormat="1" x14ac:dyDescent="0.2">
      <c r="G280" s="71"/>
      <c r="H280" s="71"/>
      <c r="I280" s="71"/>
      <c r="J280" s="107"/>
      <c r="K280" s="119"/>
      <c r="L280" s="594"/>
      <c r="M280" s="681"/>
      <c r="N280" s="707"/>
      <c r="O280" s="731"/>
      <c r="P280" s="752"/>
      <c r="Q280" s="776"/>
      <c r="R280" s="71"/>
      <c r="S280" s="71"/>
      <c r="T280" s="71"/>
      <c r="U280" s="71"/>
    </row>
    <row r="281" spans="7:21" s="7" customFormat="1" x14ac:dyDescent="0.2">
      <c r="G281" s="71"/>
      <c r="H281" s="71"/>
      <c r="I281" s="71"/>
      <c r="J281" s="107"/>
      <c r="K281" s="119"/>
      <c r="L281" s="594"/>
      <c r="M281" s="681"/>
      <c r="N281" s="707"/>
      <c r="O281" s="731"/>
      <c r="P281" s="752"/>
      <c r="Q281" s="776"/>
      <c r="R281" s="71"/>
      <c r="S281" s="71"/>
      <c r="T281" s="71"/>
      <c r="U281" s="71"/>
    </row>
    <row r="282" spans="7:21" s="7" customFormat="1" x14ac:dyDescent="0.2">
      <c r="G282" s="71"/>
      <c r="H282" s="71"/>
      <c r="I282" s="71"/>
      <c r="J282" s="107"/>
      <c r="K282" s="119"/>
      <c r="L282" s="594"/>
      <c r="M282" s="681"/>
      <c r="N282" s="707"/>
      <c r="O282" s="731"/>
      <c r="P282" s="752"/>
      <c r="Q282" s="776"/>
      <c r="R282" s="71"/>
      <c r="S282" s="71"/>
      <c r="T282" s="71"/>
      <c r="U282" s="71"/>
    </row>
    <row r="283" spans="7:21" s="7" customFormat="1" x14ac:dyDescent="0.2">
      <c r="G283" s="71"/>
      <c r="H283" s="71"/>
      <c r="I283" s="71"/>
      <c r="J283" s="107"/>
      <c r="K283" s="119"/>
      <c r="L283" s="594"/>
      <c r="M283" s="681"/>
      <c r="N283" s="707"/>
      <c r="O283" s="731"/>
      <c r="P283" s="752"/>
      <c r="Q283" s="776"/>
      <c r="R283" s="71"/>
      <c r="S283" s="71"/>
      <c r="T283" s="71"/>
      <c r="U283" s="71"/>
    </row>
    <row r="284" spans="7:21" s="7" customFormat="1" x14ac:dyDescent="0.2">
      <c r="G284" s="71"/>
      <c r="H284" s="71"/>
      <c r="I284" s="71"/>
      <c r="J284" s="107"/>
      <c r="K284" s="119"/>
      <c r="L284" s="594"/>
      <c r="M284" s="681"/>
      <c r="N284" s="707"/>
      <c r="O284" s="731"/>
      <c r="P284" s="752"/>
      <c r="Q284" s="776"/>
      <c r="R284" s="71"/>
      <c r="S284" s="71"/>
      <c r="T284" s="71"/>
      <c r="U284" s="71"/>
    </row>
    <row r="285" spans="7:21" s="7" customFormat="1" x14ac:dyDescent="0.2">
      <c r="G285" s="71"/>
      <c r="H285" s="71"/>
      <c r="I285" s="71"/>
      <c r="J285" s="107"/>
      <c r="K285" s="119"/>
      <c r="L285" s="594"/>
      <c r="M285" s="681"/>
      <c r="N285" s="707"/>
      <c r="O285" s="731"/>
      <c r="P285" s="752"/>
      <c r="Q285" s="776"/>
      <c r="R285" s="71"/>
      <c r="S285" s="71"/>
      <c r="T285" s="71"/>
      <c r="U285" s="71"/>
    </row>
    <row r="286" spans="7:21" s="7" customFormat="1" x14ac:dyDescent="0.2">
      <c r="G286" s="71"/>
      <c r="H286" s="71"/>
      <c r="I286" s="71"/>
      <c r="J286" s="107"/>
      <c r="K286" s="119"/>
      <c r="L286" s="594"/>
      <c r="M286" s="681"/>
      <c r="N286" s="707"/>
      <c r="O286" s="731"/>
      <c r="P286" s="752"/>
      <c r="Q286" s="776"/>
      <c r="R286" s="71"/>
      <c r="S286" s="71"/>
      <c r="T286" s="71"/>
      <c r="U286" s="71"/>
    </row>
    <row r="287" spans="7:21" s="7" customFormat="1" x14ac:dyDescent="0.2">
      <c r="G287" s="71"/>
      <c r="H287" s="71"/>
      <c r="I287" s="71"/>
      <c r="J287" s="107"/>
      <c r="K287" s="119"/>
      <c r="L287" s="594"/>
      <c r="M287" s="681"/>
      <c r="N287" s="707"/>
      <c r="O287" s="731"/>
      <c r="P287" s="752"/>
      <c r="Q287" s="776"/>
      <c r="R287" s="71"/>
      <c r="S287" s="71"/>
      <c r="T287" s="71"/>
      <c r="U287" s="71"/>
    </row>
    <row r="288" spans="7:21" s="7" customFormat="1" x14ac:dyDescent="0.2">
      <c r="G288" s="71"/>
      <c r="H288" s="71"/>
      <c r="I288" s="71"/>
      <c r="J288" s="107"/>
      <c r="K288" s="119"/>
      <c r="L288" s="594"/>
      <c r="M288" s="681"/>
      <c r="N288" s="707"/>
      <c r="O288" s="731"/>
      <c r="P288" s="752"/>
      <c r="Q288" s="776"/>
      <c r="R288" s="71"/>
      <c r="S288" s="71"/>
      <c r="T288" s="71"/>
      <c r="U288" s="71"/>
    </row>
    <row r="289" spans="8:17" s="7" customFormat="1" x14ac:dyDescent="0.2">
      <c r="H289" s="62"/>
      <c r="I289" s="71"/>
      <c r="J289" s="107"/>
      <c r="K289" s="119"/>
      <c r="L289" s="594"/>
      <c r="M289" s="681"/>
      <c r="N289" s="707"/>
      <c r="O289" s="731"/>
      <c r="P289" s="752"/>
      <c r="Q289" s="776"/>
    </row>
    <row r="290" spans="8:17" s="7" customFormat="1" x14ac:dyDescent="0.2">
      <c r="H290" s="62"/>
      <c r="I290" s="71"/>
      <c r="J290" s="107"/>
      <c r="K290" s="119"/>
      <c r="L290" s="594"/>
      <c r="M290" s="681"/>
      <c r="N290" s="707"/>
      <c r="O290" s="731"/>
      <c r="P290" s="752"/>
      <c r="Q290" s="776"/>
    </row>
    <row r="291" spans="8:17" s="7" customFormat="1" x14ac:dyDescent="0.2">
      <c r="H291" s="62"/>
      <c r="I291" s="71"/>
      <c r="J291" s="107"/>
      <c r="K291" s="119"/>
      <c r="L291" s="594"/>
      <c r="M291" s="681"/>
      <c r="N291" s="707"/>
      <c r="O291" s="731"/>
      <c r="P291" s="752"/>
      <c r="Q291" s="776"/>
    </row>
    <row r="292" spans="8:17" s="7" customFormat="1" x14ac:dyDescent="0.2">
      <c r="H292" s="62"/>
      <c r="I292" s="71"/>
      <c r="J292" s="107"/>
      <c r="K292" s="119"/>
      <c r="L292" s="594"/>
      <c r="M292" s="681"/>
      <c r="N292" s="707"/>
      <c r="O292" s="731"/>
      <c r="P292" s="752"/>
      <c r="Q292" s="776"/>
    </row>
    <row r="293" spans="8:17" s="7" customFormat="1" x14ac:dyDescent="0.2">
      <c r="H293" s="62"/>
      <c r="I293" s="71"/>
      <c r="J293" s="107"/>
      <c r="K293" s="119"/>
      <c r="L293" s="594"/>
      <c r="M293" s="681"/>
      <c r="N293" s="707"/>
      <c r="O293" s="731"/>
      <c r="P293" s="752"/>
      <c r="Q293" s="776"/>
    </row>
    <row r="294" spans="8:17" s="7" customFormat="1" x14ac:dyDescent="0.2">
      <c r="H294" s="62"/>
      <c r="I294" s="71"/>
      <c r="J294" s="107"/>
      <c r="K294" s="119"/>
      <c r="L294" s="594"/>
      <c r="M294" s="681"/>
      <c r="N294" s="707"/>
      <c r="O294" s="731"/>
      <c r="P294" s="752"/>
      <c r="Q294" s="776"/>
    </row>
    <row r="295" spans="8:17" s="7" customFormat="1" x14ac:dyDescent="0.2">
      <c r="H295" s="62"/>
      <c r="I295" s="71"/>
      <c r="J295" s="107"/>
      <c r="K295" s="119"/>
      <c r="L295" s="594"/>
      <c r="M295" s="681"/>
      <c r="N295" s="707"/>
      <c r="O295" s="731"/>
      <c r="P295" s="752"/>
      <c r="Q295" s="776"/>
    </row>
    <row r="296" spans="8:17" s="7" customFormat="1" x14ac:dyDescent="0.2">
      <c r="H296" s="62"/>
      <c r="I296" s="71"/>
      <c r="J296" s="107"/>
      <c r="K296" s="119"/>
      <c r="L296" s="594"/>
      <c r="M296" s="681"/>
      <c r="N296" s="707"/>
      <c r="O296" s="731"/>
      <c r="P296" s="752"/>
      <c r="Q296" s="776"/>
    </row>
  </sheetData>
  <customSheetViews>
    <customSheetView guid="{9DB946FE-DA9D-405D-B499-76643A0ECD4F}" hiddenRows="1">
      <pageMargins left="0.7" right="0.7" top="0.75" bottom="0.75" header="0.3" footer="0.3"/>
      <pageSetup paperSize="9" orientation="portrait" r:id="rId1"/>
    </customSheetView>
    <customSheetView guid="{7EF82753-02B8-45F0-B902-289ED738BA44}" hiddenRows="1">
      <selection activeCell="J7" sqref="J7"/>
      <pageMargins left="0.7" right="0.7" top="0.75" bottom="0.75" header="0.3" footer="0.3"/>
      <pageSetup paperSize="9" orientation="portrait" r:id="rId2"/>
    </customSheetView>
  </customSheetViews>
  <mergeCells count="8">
    <mergeCell ref="B5:Q5"/>
    <mergeCell ref="B18:Q18"/>
    <mergeCell ref="B50:Q50"/>
    <mergeCell ref="B68:Q68"/>
    <mergeCell ref="B46:Q46"/>
    <mergeCell ref="B36:Q36"/>
    <mergeCell ref="B14:Q14"/>
    <mergeCell ref="B37:U37"/>
  </mergeCells>
  <phoneticPr fontId="0" type="noConversion"/>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DD406"/>
  </sheetPr>
  <dimension ref="A1:BG72"/>
  <sheetViews>
    <sheetView zoomScale="80" zoomScaleNormal="80" workbookViewId="0">
      <selection activeCell="U24" sqref="U24"/>
    </sheetView>
  </sheetViews>
  <sheetFormatPr defaultRowHeight="15" x14ac:dyDescent="0.25"/>
  <cols>
    <col min="1" max="1" width="22.7109375" customWidth="1"/>
  </cols>
  <sheetData>
    <row r="1" spans="1:59" s="43" customFormat="1" ht="63" customHeight="1" thickBot="1" x14ac:dyDescent="0.25">
      <c r="A1" s="1383" t="s">
        <v>289</v>
      </c>
      <c r="B1" s="1954" t="s">
        <v>122</v>
      </c>
      <c r="C1" s="1954"/>
      <c r="D1" s="1954"/>
      <c r="E1" s="1954"/>
      <c r="F1" s="1954"/>
      <c r="G1" s="1954"/>
      <c r="H1" s="1954"/>
      <c r="I1" s="1954"/>
      <c r="J1" s="1954"/>
      <c r="K1" s="1954"/>
      <c r="L1" s="1954"/>
      <c r="M1" s="1954"/>
      <c r="N1" s="1954"/>
      <c r="O1" s="1954"/>
      <c r="P1" s="1954"/>
      <c r="Q1" s="1954"/>
      <c r="R1" s="1385"/>
      <c r="S1" s="1385"/>
      <c r="T1" s="1385"/>
      <c r="U1" s="1385"/>
      <c r="V1" s="1385"/>
      <c r="W1" s="1385"/>
      <c r="X1" s="1385"/>
      <c r="Y1" s="1385"/>
      <c r="Z1" s="1385"/>
      <c r="AA1" s="1385"/>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6" spans="1:27" ht="15.75" thickBot="1" x14ac:dyDescent="0.3"/>
    <row r="27" spans="1:27" s="25" customFormat="1" ht="63" customHeight="1" thickBot="1" x14ac:dyDescent="0.25">
      <c r="A27" s="1383" t="s">
        <v>290</v>
      </c>
      <c r="B27" s="1954" t="s">
        <v>699</v>
      </c>
      <c r="C27" s="1954"/>
      <c r="D27" s="1954"/>
      <c r="E27" s="1954"/>
      <c r="F27" s="1954"/>
      <c r="G27" s="1954"/>
      <c r="H27" s="1954"/>
      <c r="I27" s="1954"/>
      <c r="J27" s="1954"/>
      <c r="K27" s="1954"/>
      <c r="L27" s="1954"/>
      <c r="M27" s="1954"/>
      <c r="N27" s="1954"/>
      <c r="O27" s="1954"/>
      <c r="P27" s="1954"/>
      <c r="Q27" s="1954"/>
      <c r="R27" s="1387"/>
      <c r="S27" s="1387"/>
      <c r="T27" s="1387"/>
      <c r="U27" s="1387"/>
      <c r="V27" s="1387"/>
      <c r="W27" s="1387"/>
      <c r="X27" s="1387"/>
      <c r="Y27" s="1387"/>
      <c r="Z27" s="1387"/>
      <c r="AA27" s="1387"/>
    </row>
    <row r="71" spans="1:27" ht="15.75" thickBot="1" x14ac:dyDescent="0.3"/>
    <row r="72" spans="1:27" s="7" customFormat="1" ht="63" customHeight="1" thickBot="1" x14ac:dyDescent="0.25">
      <c r="A72" s="1383" t="s">
        <v>291</v>
      </c>
      <c r="B72" s="1986" t="s">
        <v>78</v>
      </c>
      <c r="C72" s="1986"/>
      <c r="D72" s="1986"/>
      <c r="E72" s="1986"/>
      <c r="F72" s="1986"/>
      <c r="G72" s="1986"/>
      <c r="H72" s="1986"/>
      <c r="I72" s="1986"/>
      <c r="J72" s="1986"/>
      <c r="K72" s="1986"/>
      <c r="L72" s="1986"/>
      <c r="M72" s="1986"/>
      <c r="N72" s="1986"/>
      <c r="O72" s="1986"/>
      <c r="P72" s="1986"/>
      <c r="Q72" s="1986"/>
      <c r="R72" s="1385"/>
      <c r="S72" s="1385"/>
      <c r="T72" s="1385"/>
      <c r="U72" s="1385"/>
      <c r="V72" s="1385"/>
      <c r="W72" s="1385"/>
      <c r="X72" s="1385"/>
      <c r="Y72" s="1385"/>
      <c r="Z72" s="1385"/>
      <c r="AA72" s="1385"/>
    </row>
  </sheetData>
  <mergeCells count="3">
    <mergeCell ref="B1:Q1"/>
    <mergeCell ref="B27:Q27"/>
    <mergeCell ref="B72:Q72"/>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F4135"/>
  </sheetPr>
  <dimension ref="A4:X21"/>
  <sheetViews>
    <sheetView zoomScale="60" zoomScaleNormal="60" workbookViewId="0">
      <selection activeCell="V15" sqref="V15:V19"/>
    </sheetView>
  </sheetViews>
  <sheetFormatPr defaultColWidth="9" defaultRowHeight="15" x14ac:dyDescent="0.25"/>
  <cols>
    <col min="1" max="1" width="12.7109375" style="31" customWidth="1"/>
    <col min="2" max="2" width="30.7109375" style="31" customWidth="1"/>
    <col min="3" max="7" width="12.7109375" style="31" customWidth="1"/>
    <col min="8" max="8" width="12.7109375" style="65" customWidth="1"/>
    <col min="9" max="9" width="12.7109375" style="76" customWidth="1"/>
    <col min="10" max="10" width="12.7109375" style="115" customWidth="1"/>
    <col min="11" max="11" width="12.7109375" style="125" customWidth="1"/>
    <col min="12" max="12" width="12.7109375" style="603" customWidth="1"/>
    <col min="13" max="13" width="12.7109375" style="706" customWidth="1"/>
    <col min="14" max="14" width="12.7109375" style="724" customWidth="1"/>
    <col min="15" max="15" width="12.7109375" style="749" customWidth="1"/>
    <col min="16" max="16" width="12.7109375" style="756" customWidth="1"/>
    <col min="17" max="17" width="12.7109375" style="791" customWidth="1"/>
    <col min="18" max="18" width="12.7109375" style="76" customWidth="1"/>
    <col min="19" max="19" width="12.7109375" style="1344" customWidth="1"/>
    <col min="20" max="20" width="12" style="31" customWidth="1"/>
    <col min="21" max="16384" width="9" style="31"/>
  </cols>
  <sheetData>
    <row r="4" spans="1:24" x14ac:dyDescent="0.25">
      <c r="B4" s="37"/>
      <c r="C4" s="37"/>
      <c r="D4" s="37"/>
      <c r="E4" s="37"/>
      <c r="F4" s="37"/>
      <c r="G4" s="37"/>
      <c r="H4" s="64"/>
      <c r="I4" s="75"/>
      <c r="J4" s="114"/>
      <c r="K4" s="124"/>
      <c r="L4" s="602"/>
      <c r="M4" s="705"/>
      <c r="N4" s="723"/>
      <c r="O4" s="748"/>
      <c r="P4" s="755"/>
      <c r="Q4" s="790"/>
      <c r="R4" s="75"/>
    </row>
    <row r="5" spans="1:24" ht="63" customHeight="1" x14ac:dyDescent="0.25">
      <c r="A5" s="1497" t="s">
        <v>49</v>
      </c>
      <c r="B5" s="1998" t="s">
        <v>106</v>
      </c>
      <c r="C5" s="1999"/>
      <c r="D5" s="1999"/>
      <c r="E5" s="1999"/>
      <c r="F5" s="1999"/>
      <c r="G5" s="1999"/>
      <c r="H5" s="1999"/>
      <c r="I5" s="1999"/>
      <c r="J5" s="1999"/>
      <c r="K5" s="1999"/>
      <c r="L5" s="1999"/>
      <c r="M5" s="1999"/>
      <c r="N5" s="1999"/>
      <c r="O5" s="1999"/>
      <c r="P5" s="1999"/>
      <c r="Q5" s="1999"/>
      <c r="R5" s="1999"/>
      <c r="S5" s="1499"/>
      <c r="T5" s="1499"/>
      <c r="U5" s="1499"/>
      <c r="V5" s="1780"/>
    </row>
    <row r="6" spans="1:24" ht="63" customHeight="1" x14ac:dyDescent="0.25">
      <c r="A6" s="1498"/>
      <c r="B6" s="1500" t="s">
        <v>68</v>
      </c>
      <c r="C6" s="1501" t="s">
        <v>6</v>
      </c>
      <c r="D6" s="1501" t="s">
        <v>7</v>
      </c>
      <c r="E6" s="1501" t="s">
        <v>8</v>
      </c>
      <c r="F6" s="1501" t="s">
        <v>140</v>
      </c>
      <c r="G6" s="1502" t="s">
        <v>179</v>
      </c>
      <c r="H6" s="1502" t="s">
        <v>224</v>
      </c>
      <c r="I6" s="1502" t="s">
        <v>235</v>
      </c>
      <c r="J6" s="1502" t="s">
        <v>288</v>
      </c>
      <c r="K6" s="1502" t="s">
        <v>323</v>
      </c>
      <c r="L6" s="1502" t="s">
        <v>335</v>
      </c>
      <c r="M6" s="1502" t="s">
        <v>386</v>
      </c>
      <c r="N6" s="1502" t="s">
        <v>410</v>
      </c>
      <c r="O6" s="1502" t="s">
        <v>425</v>
      </c>
      <c r="P6" s="1502" t="s">
        <v>458</v>
      </c>
      <c r="Q6" s="1502" t="s">
        <v>600</v>
      </c>
      <c r="R6" s="1503" t="s">
        <v>653</v>
      </c>
      <c r="S6" s="1504" t="s">
        <v>660</v>
      </c>
      <c r="T6" s="1502" t="s">
        <v>700</v>
      </c>
      <c r="U6" s="1504" t="s">
        <v>704</v>
      </c>
      <c r="V6" s="1779" t="s">
        <v>706</v>
      </c>
    </row>
    <row r="7" spans="1:24" ht="15.75" x14ac:dyDescent="0.25">
      <c r="A7" s="1498"/>
      <c r="B7" s="1505" t="s">
        <v>103</v>
      </c>
      <c r="C7" s="1397">
        <v>7.0060000000000002</v>
      </c>
      <c r="D7" s="1397">
        <v>6.3820000000000006</v>
      </c>
      <c r="E7" s="1397">
        <v>7.165</v>
      </c>
      <c r="F7" s="1397">
        <v>8.3049999999999997</v>
      </c>
      <c r="G7" s="1397">
        <v>7.9370000000000003</v>
      </c>
      <c r="H7" s="1397">
        <v>7.4350000000000005</v>
      </c>
      <c r="I7" s="1397">
        <v>7.609</v>
      </c>
      <c r="J7" s="1397">
        <v>8.2200000000000006</v>
      </c>
      <c r="K7" s="1397">
        <v>8.1219999999999999</v>
      </c>
      <c r="L7" s="1397">
        <v>7.4619999999999997</v>
      </c>
      <c r="M7" s="1397">
        <v>7.7229999999999999</v>
      </c>
      <c r="N7" s="1397">
        <v>7.6390000000000002</v>
      </c>
      <c r="O7" s="1397">
        <v>7.843</v>
      </c>
      <c r="P7" s="1397">
        <v>10.329000000000001</v>
      </c>
      <c r="Q7" s="1397">
        <v>12.532999999999999</v>
      </c>
      <c r="R7" s="1403">
        <v>10.772</v>
      </c>
      <c r="S7" s="1433">
        <v>9.3339999999999996</v>
      </c>
      <c r="T7" s="1433">
        <v>8.9239999999999995</v>
      </c>
      <c r="U7" s="1433">
        <v>8.6769999999999996</v>
      </c>
      <c r="V7" s="1391">
        <v>8.5</v>
      </c>
    </row>
    <row r="8" spans="1:24" ht="15.75" hidden="1" x14ac:dyDescent="0.25">
      <c r="A8" s="1498"/>
      <c r="B8" s="1506"/>
      <c r="C8" s="1397"/>
      <c r="D8" s="1397"/>
      <c r="E8" s="1397"/>
      <c r="F8" s="1397"/>
      <c r="G8" s="1397"/>
      <c r="H8" s="1397"/>
      <c r="I8" s="1397"/>
      <c r="J8" s="1397"/>
      <c r="K8" s="1397"/>
      <c r="L8" s="1397"/>
      <c r="M8" s="1397"/>
      <c r="N8" s="1397"/>
      <c r="O8" s="1397"/>
      <c r="P8" s="1397"/>
      <c r="Q8" s="1397"/>
      <c r="R8" s="1403"/>
      <c r="S8" s="1433"/>
      <c r="T8" s="1433"/>
      <c r="U8" s="1433"/>
      <c r="V8" s="1391"/>
    </row>
    <row r="9" spans="1:24" ht="15.75" x14ac:dyDescent="0.25">
      <c r="A9" s="1498"/>
      <c r="B9" s="1506" t="s">
        <v>104</v>
      </c>
      <c r="C9" s="1397">
        <v>9.9930000000000003</v>
      </c>
      <c r="D9" s="1397">
        <v>9.4039999999999999</v>
      </c>
      <c r="E9" s="1397">
        <v>9.5449999999999999</v>
      </c>
      <c r="F9" s="1397">
        <v>9.5660000000000007</v>
      </c>
      <c r="G9" s="1397">
        <v>9.1720000000000006</v>
      </c>
      <c r="H9" s="1397">
        <v>10.332000000000001</v>
      </c>
      <c r="I9" s="1397">
        <v>9.8970000000000002</v>
      </c>
      <c r="J9" s="1397">
        <v>11.983000000000001</v>
      </c>
      <c r="K9" s="1397">
        <v>11.897</v>
      </c>
      <c r="L9" s="1397">
        <v>12.756</v>
      </c>
      <c r="M9" s="1397">
        <v>12.301</v>
      </c>
      <c r="N9" s="1397">
        <v>10.787000000000001</v>
      </c>
      <c r="O9" s="1397">
        <v>11.227</v>
      </c>
      <c r="P9" s="1397">
        <v>15.943</v>
      </c>
      <c r="Q9" s="1397">
        <v>20.516000000000002</v>
      </c>
      <c r="R9" s="1403">
        <v>26.507999999999999</v>
      </c>
      <c r="S9" s="1433">
        <v>19.233000000000001</v>
      </c>
      <c r="T9" s="1433">
        <v>21.501000000000001</v>
      </c>
      <c r="U9" s="1433">
        <v>16.84</v>
      </c>
      <c r="V9" s="1391">
        <v>18.2</v>
      </c>
    </row>
    <row r="10" spans="1:24" ht="15.75" x14ac:dyDescent="0.25">
      <c r="A10" s="1344"/>
      <c r="B10" s="1507" t="s">
        <v>105</v>
      </c>
      <c r="C10" s="1399">
        <v>3.6440000000000001</v>
      </c>
      <c r="D10" s="1399">
        <v>3.2749999999999999</v>
      </c>
      <c r="E10" s="1399">
        <v>2.7960000000000003</v>
      </c>
      <c r="F10" s="1399">
        <v>3.3679999999999999</v>
      </c>
      <c r="G10" s="1399">
        <v>3.085</v>
      </c>
      <c r="H10" s="1399">
        <v>3.2800000000000002</v>
      </c>
      <c r="I10" s="1399">
        <v>2.9090000000000003</v>
      </c>
      <c r="J10" s="1399">
        <v>2.911</v>
      </c>
      <c r="K10" s="1399">
        <v>3.2920000000000003</v>
      </c>
      <c r="L10" s="1399">
        <v>3.3460000000000001</v>
      </c>
      <c r="M10" s="1399">
        <v>3.069</v>
      </c>
      <c r="N10" s="1399">
        <v>3.4319999999999999</v>
      </c>
      <c r="O10" s="1399">
        <v>3.032</v>
      </c>
      <c r="P10" s="1399">
        <v>4.1520000000000001</v>
      </c>
      <c r="Q10" s="1399">
        <v>4.1029999999999998</v>
      </c>
      <c r="R10" s="1404">
        <v>4.0680000000000005</v>
      </c>
      <c r="S10" s="1434">
        <v>4.7700000000000005</v>
      </c>
      <c r="T10" s="1434">
        <v>5.2860000000000005</v>
      </c>
      <c r="U10" s="1434">
        <v>4.6520000000000001</v>
      </c>
      <c r="V10" s="1781">
        <v>5.3</v>
      </c>
    </row>
    <row r="11" spans="1:24" ht="3" customHeight="1" x14ac:dyDescent="0.25">
      <c r="B11" s="34"/>
      <c r="C11" s="35"/>
      <c r="D11" s="35"/>
      <c r="E11" s="36"/>
    </row>
    <row r="12" spans="1:24" ht="51" customHeight="1" x14ac:dyDescent="0.25">
      <c r="B12" s="2000" t="s">
        <v>176</v>
      </c>
      <c r="C12" s="2000"/>
      <c r="D12" s="2000"/>
      <c r="E12" s="2000"/>
      <c r="F12" s="2000"/>
      <c r="G12" s="2000"/>
      <c r="H12" s="2000"/>
      <c r="I12" s="2000"/>
      <c r="J12" s="2000"/>
      <c r="K12" s="2000"/>
      <c r="L12" s="2000"/>
      <c r="M12" s="2000"/>
      <c r="N12" s="2000"/>
      <c r="O12" s="2000"/>
      <c r="P12" s="2000"/>
      <c r="Q12" s="2000"/>
      <c r="R12" s="2000"/>
      <c r="S12" s="2000"/>
      <c r="T12" s="1987"/>
      <c r="U12" s="1987"/>
      <c r="V12" s="1987"/>
      <c r="W12" s="1987"/>
      <c r="X12" s="1987"/>
    </row>
    <row r="13" spans="1:24" x14ac:dyDescent="0.25">
      <c r="B13" s="37"/>
      <c r="C13" s="37"/>
      <c r="D13" s="37"/>
      <c r="E13" s="37"/>
      <c r="F13" s="37"/>
      <c r="G13" s="37"/>
      <c r="H13" s="64"/>
      <c r="I13" s="75"/>
      <c r="J13" s="114"/>
      <c r="K13" s="124"/>
      <c r="L13" s="602"/>
      <c r="M13" s="705"/>
      <c r="N13" s="723"/>
      <c r="O13" s="748"/>
      <c r="P13" s="755"/>
      <c r="Q13" s="790"/>
      <c r="R13" s="75"/>
    </row>
    <row r="14" spans="1:24" ht="63" customHeight="1" x14ac:dyDescent="0.25">
      <c r="A14" s="1419" t="s">
        <v>48</v>
      </c>
      <c r="B14" s="1988" t="s">
        <v>107</v>
      </c>
      <c r="C14" s="1989"/>
      <c r="D14" s="1989"/>
      <c r="E14" s="1989"/>
      <c r="F14" s="1989"/>
      <c r="G14" s="1989"/>
      <c r="H14" s="1989"/>
      <c r="I14" s="1989"/>
      <c r="J14" s="1990"/>
      <c r="K14" s="1991"/>
      <c r="L14" s="1992"/>
      <c r="M14" s="1993"/>
      <c r="N14" s="1994"/>
      <c r="O14" s="1995"/>
      <c r="P14" s="1996"/>
      <c r="Q14" s="1997"/>
      <c r="R14" s="1989"/>
      <c r="S14" s="1359"/>
      <c r="T14" s="1359"/>
      <c r="U14" s="1359"/>
      <c r="V14" s="1780"/>
    </row>
    <row r="15" spans="1:24" ht="63" customHeight="1" x14ac:dyDescent="0.25">
      <c r="A15" s="32"/>
      <c r="B15" s="45" t="s">
        <v>68</v>
      </c>
      <c r="C15" s="1417" t="s">
        <v>6</v>
      </c>
      <c r="D15" s="1417" t="s">
        <v>7</v>
      </c>
      <c r="E15" s="1417" t="s">
        <v>8</v>
      </c>
      <c r="F15" s="1417" t="s">
        <v>140</v>
      </c>
      <c r="G15" s="1410" t="s">
        <v>179</v>
      </c>
      <c r="H15" s="1410" t="s">
        <v>224</v>
      </c>
      <c r="I15" s="1410" t="s">
        <v>235</v>
      </c>
      <c r="J15" s="1410" t="s">
        <v>288</v>
      </c>
      <c r="K15" s="1410" t="s">
        <v>323</v>
      </c>
      <c r="L15" s="1410" t="s">
        <v>335</v>
      </c>
      <c r="M15" s="1410" t="s">
        <v>386</v>
      </c>
      <c r="N15" s="1410" t="s">
        <v>410</v>
      </c>
      <c r="O15" s="1410" t="s">
        <v>425</v>
      </c>
      <c r="P15" s="1410" t="s">
        <v>458</v>
      </c>
      <c r="Q15" s="1410" t="s">
        <v>600</v>
      </c>
      <c r="R15" s="1418" t="s">
        <v>653</v>
      </c>
      <c r="S15" s="1430" t="s">
        <v>660</v>
      </c>
      <c r="T15" s="1410" t="s">
        <v>700</v>
      </c>
      <c r="U15" s="1504" t="s">
        <v>704</v>
      </c>
      <c r="V15" s="1779" t="s">
        <v>706</v>
      </c>
    </row>
    <row r="16" spans="1:24" ht="15.75" x14ac:dyDescent="0.25">
      <c r="A16" s="28"/>
      <c r="B16" s="47" t="s">
        <v>103</v>
      </c>
      <c r="C16" s="1397">
        <v>5.9030000000000005</v>
      </c>
      <c r="D16" s="1397">
        <v>5.1580000000000004</v>
      </c>
      <c r="E16" s="1397">
        <v>5.1749999999999998</v>
      </c>
      <c r="F16" s="1397">
        <v>5.2069999999999999</v>
      </c>
      <c r="G16" s="1397">
        <v>5.008</v>
      </c>
      <c r="H16" s="1397">
        <v>5.2450000000000001</v>
      </c>
      <c r="I16" s="1397">
        <v>5.2439999999999998</v>
      </c>
      <c r="J16" s="1397">
        <v>5.89</v>
      </c>
      <c r="K16" s="1397">
        <v>5.726</v>
      </c>
      <c r="L16" s="1397">
        <v>5.6180000000000003</v>
      </c>
      <c r="M16" s="1397">
        <v>5.7309999999999999</v>
      </c>
      <c r="N16" s="1397">
        <v>5.4089999999999998</v>
      </c>
      <c r="O16" s="1397">
        <v>5.5120000000000005</v>
      </c>
      <c r="P16" s="1397">
        <v>7.9580000000000002</v>
      </c>
      <c r="Q16" s="1397">
        <v>8.2319999999999993</v>
      </c>
      <c r="R16" s="1403">
        <v>7.4409999999999998</v>
      </c>
      <c r="S16" s="1433">
        <v>7.1859999999999999</v>
      </c>
      <c r="T16" s="1433">
        <v>6.423</v>
      </c>
      <c r="U16" s="1433">
        <v>5.9580000000000002</v>
      </c>
      <c r="V16" s="1391">
        <v>6</v>
      </c>
    </row>
    <row r="17" spans="1:22" ht="15.75" hidden="1" x14ac:dyDescent="0.25">
      <c r="A17" s="28"/>
      <c r="B17" s="33"/>
      <c r="C17" s="1397"/>
      <c r="D17" s="1397"/>
      <c r="E17" s="1397"/>
      <c r="F17" s="1397"/>
      <c r="G17" s="1397"/>
      <c r="H17" s="1397"/>
      <c r="I17" s="1397"/>
      <c r="J17" s="1397"/>
      <c r="K17" s="1397"/>
      <c r="L17" s="1397"/>
      <c r="M17" s="1397"/>
      <c r="N17" s="1397"/>
      <c r="O17" s="1397"/>
      <c r="P17" s="1397"/>
      <c r="Q17" s="1397"/>
      <c r="R17" s="1403"/>
      <c r="S17" s="1433"/>
      <c r="T17" s="1433"/>
      <c r="U17" s="1433"/>
      <c r="V17" s="1391"/>
    </row>
    <row r="18" spans="1:22" ht="15.75" x14ac:dyDescent="0.25">
      <c r="A18" s="28"/>
      <c r="B18" s="33" t="s">
        <v>104</v>
      </c>
      <c r="C18" s="1397">
        <v>4.3010000000000002</v>
      </c>
      <c r="D18" s="1397">
        <v>4.2919999999999998</v>
      </c>
      <c r="E18" s="1397">
        <v>4.577</v>
      </c>
      <c r="F18" s="1397">
        <v>4.6210000000000004</v>
      </c>
      <c r="G18" s="1397">
        <v>4.452</v>
      </c>
      <c r="H18" s="1397">
        <v>4.343</v>
      </c>
      <c r="I18" s="1397">
        <v>4.3860000000000001</v>
      </c>
      <c r="J18" s="1397">
        <v>4.9870000000000001</v>
      </c>
      <c r="K18" s="1397">
        <v>4.7519999999999998</v>
      </c>
      <c r="L18" s="1397">
        <v>4.718</v>
      </c>
      <c r="M18" s="1397">
        <v>4.867</v>
      </c>
      <c r="N18" s="1397">
        <v>4.9050000000000002</v>
      </c>
      <c r="O18" s="1397">
        <v>4.6779999999999999</v>
      </c>
      <c r="P18" s="1397">
        <v>6.4279999999999999</v>
      </c>
      <c r="Q18" s="1397">
        <v>8.0890000000000004</v>
      </c>
      <c r="R18" s="1403">
        <v>8.495000000000001</v>
      </c>
      <c r="S18" s="1433">
        <v>7.6720000000000006</v>
      </c>
      <c r="T18" s="1433">
        <v>7.194</v>
      </c>
      <c r="U18" s="1433">
        <v>6.2770000000000001</v>
      </c>
      <c r="V18" s="1391">
        <v>6.8</v>
      </c>
    </row>
    <row r="19" spans="1:22" ht="15.75" x14ac:dyDescent="0.25">
      <c r="A19" s="29"/>
      <c r="B19" s="38" t="s">
        <v>105</v>
      </c>
      <c r="C19" s="1399">
        <v>1.9379999999999999</v>
      </c>
      <c r="D19" s="1399">
        <v>1.794</v>
      </c>
      <c r="E19" s="1399">
        <v>1.766</v>
      </c>
      <c r="F19" s="1399">
        <v>1.788</v>
      </c>
      <c r="G19" s="1399">
        <v>1.74</v>
      </c>
      <c r="H19" s="1399">
        <v>1.7050000000000001</v>
      </c>
      <c r="I19" s="1399">
        <v>1.643</v>
      </c>
      <c r="J19" s="1399">
        <v>1.764</v>
      </c>
      <c r="K19" s="1399">
        <v>1.7410000000000001</v>
      </c>
      <c r="L19" s="1399">
        <v>1.792</v>
      </c>
      <c r="M19" s="1399">
        <v>1.712</v>
      </c>
      <c r="N19" s="1399">
        <v>1.7890000000000001</v>
      </c>
      <c r="O19" s="1399">
        <v>1.6440000000000001</v>
      </c>
      <c r="P19" s="1399">
        <v>1.8900000000000001</v>
      </c>
      <c r="Q19" s="1399">
        <v>2.226</v>
      </c>
      <c r="R19" s="1404">
        <v>2.024</v>
      </c>
      <c r="S19" s="1434">
        <v>2.12</v>
      </c>
      <c r="T19" s="1434">
        <v>2.1829999999999998</v>
      </c>
      <c r="U19" s="1434">
        <v>2.1590000000000003</v>
      </c>
      <c r="V19" s="1781">
        <v>2.5</v>
      </c>
    </row>
    <row r="20" spans="1:22" ht="3" customHeight="1" x14ac:dyDescent="0.25">
      <c r="B20" s="34"/>
      <c r="D20" s="35"/>
      <c r="E20" s="36"/>
    </row>
    <row r="21" spans="1:22" ht="101.25" customHeight="1" x14ac:dyDescent="0.25">
      <c r="B21" s="2000" t="s">
        <v>177</v>
      </c>
      <c r="C21" s="2000"/>
      <c r="D21" s="2000"/>
      <c r="E21" s="2000"/>
      <c r="F21" s="2000"/>
      <c r="G21" s="2000"/>
      <c r="H21" s="2000"/>
      <c r="I21" s="2000"/>
      <c r="J21" s="2000"/>
      <c r="K21" s="2000"/>
      <c r="L21" s="2000"/>
      <c r="M21" s="2000"/>
      <c r="N21" s="2000"/>
      <c r="O21" s="2000"/>
      <c r="P21" s="2000"/>
      <c r="Q21" s="2000"/>
      <c r="R21" s="2000"/>
      <c r="S21" s="2000"/>
    </row>
  </sheetData>
  <customSheetViews>
    <customSheetView guid="{9DB946FE-DA9D-405D-B499-76643A0ECD4F}" hiddenRows="1">
      <selection activeCell="I12" sqref="I12"/>
      <pageMargins left="0.7" right="0.7" top="0.75" bottom="0.75" header="0.3" footer="0.3"/>
      <pageSetup paperSize="9" orientation="portrait" r:id="rId1"/>
    </customSheetView>
    <customSheetView guid="{7EF82753-02B8-45F0-B902-289ED738BA44}" topLeftCell="A4">
      <selection activeCell="G6" sqref="G6"/>
      <pageMargins left="0.7" right="0.7" top="0.75" bottom="0.75" header="0.3" footer="0.3"/>
      <pageSetup paperSize="9" orientation="portrait" r:id="rId2"/>
    </customSheetView>
  </customSheetViews>
  <mergeCells count="5">
    <mergeCell ref="T12:X12"/>
    <mergeCell ref="B14:R14"/>
    <mergeCell ref="B5:R5"/>
    <mergeCell ref="B12:S12"/>
    <mergeCell ref="B21:S21"/>
  </mergeCell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F4135"/>
  </sheetPr>
  <dimension ref="A1:AA27"/>
  <sheetViews>
    <sheetView tabSelected="1" zoomScale="90" zoomScaleNormal="90" workbookViewId="0">
      <selection activeCell="R14" sqref="R14"/>
    </sheetView>
  </sheetViews>
  <sheetFormatPr defaultRowHeight="15" x14ac:dyDescent="0.25"/>
  <cols>
    <col min="1" max="1" width="22.7109375" customWidth="1"/>
  </cols>
  <sheetData>
    <row r="1" spans="1:27" s="31" customFormat="1" ht="63" customHeight="1" thickBot="1" x14ac:dyDescent="0.3">
      <c r="A1" s="1383" t="s">
        <v>49</v>
      </c>
      <c r="B1" s="1954" t="s">
        <v>106</v>
      </c>
      <c r="C1" s="1954"/>
      <c r="D1" s="1954"/>
      <c r="E1" s="1954"/>
      <c r="F1" s="1954"/>
      <c r="G1" s="1954"/>
      <c r="H1" s="1954"/>
      <c r="I1" s="1954"/>
      <c r="J1" s="1954"/>
      <c r="K1" s="1954"/>
      <c r="L1" s="1954"/>
      <c r="M1" s="1954"/>
      <c r="N1" s="1954"/>
      <c r="O1" s="1954"/>
      <c r="P1" s="1954"/>
      <c r="Q1" s="1954"/>
      <c r="R1" s="1954"/>
      <c r="S1" s="1386"/>
      <c r="T1" s="1390"/>
      <c r="U1" s="1390"/>
      <c r="V1" s="1390"/>
      <c r="W1" s="1390"/>
      <c r="X1" s="1390"/>
      <c r="Y1" s="1390"/>
      <c r="Z1" s="1390"/>
      <c r="AA1" s="1390"/>
    </row>
    <row r="26" spans="1:27" ht="15.75" thickBot="1" x14ac:dyDescent="0.3"/>
    <row r="27" spans="1:27" s="31" customFormat="1" ht="63" customHeight="1" thickBot="1" x14ac:dyDescent="0.3">
      <c r="A27" s="1383" t="s">
        <v>48</v>
      </c>
      <c r="B27" s="1954" t="s">
        <v>107</v>
      </c>
      <c r="C27" s="1954"/>
      <c r="D27" s="1954"/>
      <c r="E27" s="1954"/>
      <c r="F27" s="1954"/>
      <c r="G27" s="1954"/>
      <c r="H27" s="1954"/>
      <c r="I27" s="1954"/>
      <c r="J27" s="1954"/>
      <c r="K27" s="1954"/>
      <c r="L27" s="1954"/>
      <c r="M27" s="1954"/>
      <c r="N27" s="1954"/>
      <c r="O27" s="1954"/>
      <c r="P27" s="1954"/>
      <c r="Q27" s="1954"/>
      <c r="R27" s="1954"/>
      <c r="S27" s="1386"/>
      <c r="T27" s="1390"/>
      <c r="U27" s="1390"/>
      <c r="V27" s="1390"/>
      <c r="W27" s="1390"/>
      <c r="X27" s="1390"/>
      <c r="Y27" s="1390"/>
      <c r="Z27" s="1390"/>
      <c r="AA27" s="1390"/>
    </row>
  </sheetData>
  <mergeCells count="2">
    <mergeCell ref="B1:R1"/>
    <mergeCell ref="B27:R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Sales and Prices</vt:lpstr>
      <vt:lpstr>Sales and Prices Graphs</vt:lpstr>
      <vt:lpstr>Employment Wages and Costs</vt:lpstr>
      <vt:lpstr>Wages and Costs Graphs</vt:lpstr>
      <vt:lpstr>Investment</vt:lpstr>
      <vt:lpstr>Investment Graphs</vt:lpstr>
      <vt:lpstr>Uncertainty Measures</vt:lpstr>
      <vt:lpstr>Uncertainty Graphs</vt:lpstr>
      <vt:lpstr>Special Questions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Shivani Taneja</dc:creator>
  <cp:lastModifiedBy>Julia Leather</cp:lastModifiedBy>
  <cp:lastPrinted>2017-09-19T07:26:00Z</cp:lastPrinted>
  <dcterms:created xsi:type="dcterms:W3CDTF">2017-08-21T16:05:07Z</dcterms:created>
  <dcterms:modified xsi:type="dcterms:W3CDTF">2021-11-23T18:50:28Z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